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11508" windowHeight="72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<sst xmlns="http://schemas.openxmlformats.org/spreadsheetml/2006/main" count="344" uniqueCount="176">
  <si>
    <t>Date</t>
  </si>
  <si>
    <t>Where</t>
  </si>
  <si>
    <t>For</t>
  </si>
  <si>
    <t>No. Games</t>
  </si>
  <si>
    <t>Mileage</t>
  </si>
  <si>
    <t>Fee</t>
  </si>
  <si>
    <t>Amount</t>
  </si>
  <si>
    <t>Payment type</t>
  </si>
  <si>
    <t>Check No.</t>
  </si>
  <si>
    <t>Item/Service Bought</t>
  </si>
  <si>
    <t>Dues</t>
  </si>
  <si>
    <t>Laundry, Dry Cleaning, &amp; Repair</t>
  </si>
  <si>
    <t>Uniforms &amp; Protective Gear</t>
  </si>
  <si>
    <t>Item</t>
  </si>
  <si>
    <t>Organization</t>
  </si>
  <si>
    <t>Size, etc.</t>
  </si>
  <si>
    <t>Clinic Fees  &amp; Tuition</t>
  </si>
  <si>
    <t>per game (laundry)</t>
  </si>
  <si>
    <t>Travel</t>
  </si>
  <si>
    <t>What</t>
  </si>
  <si>
    <t>per mile</t>
  </si>
  <si>
    <t>This is my Automobile business mileage deduction:</t>
  </si>
  <si>
    <t>Days*</t>
  </si>
  <si>
    <t>*IRS allows 0.75 on travels days</t>
  </si>
  <si>
    <t>Laundry costs:</t>
  </si>
  <si>
    <t>&lt;-Sched. C. line 10</t>
  </si>
  <si>
    <t>&lt;-Sched. C. Part V</t>
  </si>
  <si>
    <t>&lt;-Sched. C. Line 1</t>
  </si>
  <si>
    <t>get per diem rates from:</t>
  </si>
  <si>
    <t>Notes</t>
  </si>
  <si>
    <t>Cell Phone</t>
  </si>
  <si>
    <t>Check Number</t>
  </si>
  <si>
    <t>Dates</t>
  </si>
  <si>
    <t>Airline ticket</t>
  </si>
  <si>
    <t>M&amp;IE Rate</t>
  </si>
  <si>
    <t>Total M&amp;IE</t>
  </si>
  <si>
    <t>Parking</t>
  </si>
  <si>
    <t>Rental Car</t>
  </si>
  <si>
    <t>Gas</t>
  </si>
  <si>
    <t>Tips</t>
  </si>
  <si>
    <t>Other</t>
  </si>
  <si>
    <t>Hotel</t>
  </si>
  <si>
    <t>(Explain)</t>
  </si>
  <si>
    <t>Totals:</t>
  </si>
  <si>
    <t>Total Days*</t>
  </si>
  <si>
    <t>Central</t>
  </si>
  <si>
    <t>ACCAC Clinic</t>
  </si>
  <si>
    <t>Mt. West</t>
  </si>
  <si>
    <t>Las Vegas, NV</t>
  </si>
  <si>
    <t>UNLV tournament</t>
  </si>
  <si>
    <t>PAC-10</t>
  </si>
  <si>
    <t>Single</t>
  </si>
  <si>
    <t>Tourn.</t>
  </si>
  <si>
    <t>Per diem</t>
  </si>
  <si>
    <t>WAC</t>
  </si>
  <si>
    <t>Conf.</t>
  </si>
  <si>
    <t>Small</t>
  </si>
  <si>
    <t>Large</t>
  </si>
  <si>
    <t>100?</t>
  </si>
  <si>
    <t>Monthly Bill - AT&amp;T</t>
  </si>
  <si>
    <t>http://www.gsa.gov/Portal/gsa/ep/contentView.do?contentType=GSA_BASIC&amp;contentId=17943</t>
  </si>
  <si>
    <t>2010 Umpiring Log:  Robert L. Marcialis</t>
  </si>
  <si>
    <t>MC</t>
  </si>
  <si>
    <t>Amphi HS</t>
  </si>
  <si>
    <t>AIA</t>
  </si>
  <si>
    <t>cash</t>
  </si>
  <si>
    <t>LaCima Middle School</t>
  </si>
  <si>
    <t>NWL soccer</t>
  </si>
  <si>
    <t>Parks &amp; Rec</t>
  </si>
  <si>
    <t>City League</t>
  </si>
  <si>
    <t>NCAA SUIP</t>
  </si>
  <si>
    <t>Orange Grove Middle School</t>
  </si>
  <si>
    <t>CCA 2010 Umpire Manual</t>
  </si>
  <si>
    <t>new MC</t>
  </si>
  <si>
    <t>Coronado Middle School</t>
  </si>
  <si>
    <t>CCA D2</t>
  </si>
  <si>
    <t>Sportspark</t>
  </si>
  <si>
    <t>Triple Crown</t>
  </si>
  <si>
    <t>Flowing Wells Jr. High</t>
  </si>
  <si>
    <t>2/11-15/2010</t>
  </si>
  <si>
    <t>UNLV</t>
  </si>
  <si>
    <t>2/18-21/2010</t>
  </si>
  <si>
    <t>Las Cruces, NM</t>
  </si>
  <si>
    <t>NMSU tournament</t>
  </si>
  <si>
    <t>Tempe, AZ</t>
  </si>
  <si>
    <t>ASU/GCSU tournaments</t>
  </si>
  <si>
    <t>2/26-28/2010</t>
  </si>
  <si>
    <t>3/4-7/2010</t>
  </si>
  <si>
    <t>San Diego, CA</t>
  </si>
  <si>
    <t>SDSU tournament</t>
  </si>
  <si>
    <t>ASU tournament</t>
  </si>
  <si>
    <t>3/18-23/2010</t>
  </si>
  <si>
    <t>3/24-30/2010</t>
  </si>
  <si>
    <t>Honolulu, HI</t>
  </si>
  <si>
    <t>U.Hawaii</t>
  </si>
  <si>
    <t>e-xfer from checking</t>
  </si>
  <si>
    <t>pd. Steve check #1410</t>
  </si>
  <si>
    <t>Colorado ASA</t>
  </si>
  <si>
    <t>check</t>
  </si>
  <si>
    <t>ACCAC</t>
  </si>
  <si>
    <t>total check $1445.00</t>
  </si>
  <si>
    <t>NMSU</t>
  </si>
  <si>
    <t>total check $1635.00</t>
  </si>
  <si>
    <t>Amphi Middle School</t>
  </si>
  <si>
    <t>Pima</t>
  </si>
  <si>
    <t>D/H (each)</t>
  </si>
  <si>
    <t>Grand Canyon U.</t>
  </si>
  <si>
    <t>CCAC</t>
  </si>
  <si>
    <t>ASU</t>
  </si>
  <si>
    <t>Cross Middle School</t>
  </si>
  <si>
    <t>UofA</t>
  </si>
  <si>
    <t>worked alone</t>
  </si>
  <si>
    <t/>
  </si>
  <si>
    <t>SDSU</t>
  </si>
  <si>
    <t>check #1413</t>
  </si>
  <si>
    <t>check #1411</t>
  </si>
  <si>
    <t>total check $955.50</t>
  </si>
  <si>
    <t>3/09-10/2010</t>
  </si>
  <si>
    <t>total check $221.30</t>
  </si>
  <si>
    <t>total check $493.50</t>
  </si>
  <si>
    <t>total check $396.30</t>
  </si>
  <si>
    <t>total check $500.00</t>
  </si>
  <si>
    <t>Eastern</t>
  </si>
  <si>
    <t>Rincon HS</t>
  </si>
  <si>
    <t>AIA meeting</t>
  </si>
  <si>
    <t>total check$668.50</t>
  </si>
  <si>
    <t>U. Hawaii</t>
  </si>
  <si>
    <t>3/24-3/30/2010</t>
  </si>
  <si>
    <t>check #1414</t>
  </si>
  <si>
    <t>total check $1670.00</t>
  </si>
  <si>
    <t>Marana HS</t>
  </si>
  <si>
    <t>Ironwood Ridge HS</t>
  </si>
  <si>
    <t>Sahuarita HS</t>
  </si>
  <si>
    <t>total check $1355.00</t>
  </si>
  <si>
    <t>3/18-22/2010</t>
  </si>
  <si>
    <t>total check $350.00</t>
  </si>
  <si>
    <t>4/3-4/2010</t>
  </si>
  <si>
    <t>Fresno, CA</t>
  </si>
  <si>
    <t>total check $983.00</t>
  </si>
  <si>
    <t>Nogales HS</t>
  </si>
  <si>
    <t>Pentagon base shoes</t>
  </si>
  <si>
    <t>check #1416</t>
  </si>
  <si>
    <t>4/09-11/2010</t>
  </si>
  <si>
    <t>Fresno St.</t>
  </si>
  <si>
    <t>Albuquerque, NM</t>
  </si>
  <si>
    <t>4/15-17/2010</t>
  </si>
  <si>
    <t>Provo, UT</t>
  </si>
  <si>
    <t>4/29-5/01/2010</t>
  </si>
  <si>
    <t>5/12-16/2010</t>
  </si>
  <si>
    <t>WAC Championships</t>
  </si>
  <si>
    <t>total check=$1429.00</t>
  </si>
  <si>
    <t>St. Gregory's</t>
  </si>
  <si>
    <t>San Manuel Jr. High</t>
  </si>
  <si>
    <t>NWL softball</t>
  </si>
  <si>
    <t>U. New Mexico</t>
  </si>
  <si>
    <t>Saguaro HS</t>
  </si>
  <si>
    <t>Western</t>
  </si>
  <si>
    <t>Sabino HS</t>
  </si>
  <si>
    <t>forfeit</t>
  </si>
  <si>
    <t>total check=$1075.00</t>
  </si>
  <si>
    <t>Pacific Coast</t>
  </si>
  <si>
    <t>Mt. View HS</t>
  </si>
  <si>
    <t>Cherry Field</t>
  </si>
  <si>
    <t>Flowing Wells HS</t>
  </si>
  <si>
    <t>BYU</t>
  </si>
  <si>
    <t>total check=$1125.00</t>
  </si>
  <si>
    <t>one check received: $310</t>
  </si>
  <si>
    <t>Palo Verde HS</t>
  </si>
  <si>
    <t>Rose Mofford</t>
  </si>
  <si>
    <t>AIA State tournament</t>
  </si>
  <si>
    <t>Acetone, Shoe Goo</t>
  </si>
  <si>
    <t>total check=$2035.30</t>
  </si>
  <si>
    <t>5/27-29/2010</t>
  </si>
  <si>
    <t>NCAA Super Regional</t>
  </si>
  <si>
    <t>Tucson, AZ</t>
  </si>
  <si>
    <t>NCAA Super Regionals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</si>
</sst>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"/>
    <numFmt numFmtId="166" formatCode="_(&quot;$&quot;* #,##0.000_);_(&quot;$&quot;* \(#,##0.000\);_(&quot;$&quot;* &quot;-&quot;???_);_(@_)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d\-mmm\-yy;@"/>
  </numFmts>
  <fonts count="30">
    <font>
      <sz val="10"/>
      <name val="Arial"/>
      <family val="0"/>
    </font>
    <font>
      <b/>
      <sz val="12"/>
      <name val="MS Serif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i/>
      <sz val="12"/>
      <color indexed="9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1" fillId="24" borderId="10" xfId="0" applyNumberFormat="1" applyFont="1" applyFill="1" applyBorder="1" applyAlignment="1">
      <alignment/>
    </xf>
    <xf numFmtId="0" fontId="2" fillId="25" borderId="0" xfId="0" applyFont="1" applyFill="1" applyAlignment="1">
      <alignment horizontal="left"/>
    </xf>
    <xf numFmtId="0" fontId="5" fillId="0" borderId="0" xfId="0" applyFont="1" applyAlignment="1">
      <alignment/>
    </xf>
    <xf numFmtId="165" fontId="5" fillId="0" borderId="0" xfId="44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6" fillId="26" borderId="11" xfId="0" applyNumberFormat="1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right"/>
    </xf>
    <xf numFmtId="165" fontId="6" fillId="26" borderId="11" xfId="44" applyNumberFormat="1" applyFont="1" applyFill="1" applyBorder="1" applyAlignment="1">
      <alignment horizontal="right"/>
    </xf>
    <xf numFmtId="164" fontId="7" fillId="27" borderId="0" xfId="0" applyNumberFormat="1" applyFont="1" applyFill="1" applyBorder="1" applyAlignment="1">
      <alignment horizontal="left"/>
    </xf>
    <xf numFmtId="0" fontId="7" fillId="27" borderId="0" xfId="0" applyFont="1" applyFill="1" applyBorder="1" applyAlignment="1">
      <alignment horizontal="left"/>
    </xf>
    <xf numFmtId="0" fontId="8" fillId="27" borderId="0" xfId="0" applyFont="1" applyFill="1" applyBorder="1" applyAlignment="1">
      <alignment/>
    </xf>
    <xf numFmtId="165" fontId="8" fillId="27" borderId="0" xfId="44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27" borderId="12" xfId="0" applyFont="1" applyFill="1" applyBorder="1" applyAlignment="1">
      <alignment horizontal="left"/>
    </xf>
    <xf numFmtId="0" fontId="5" fillId="27" borderId="12" xfId="0" applyFont="1" applyFill="1" applyBorder="1" applyAlignment="1">
      <alignment/>
    </xf>
    <xf numFmtId="165" fontId="5" fillId="27" borderId="12" xfId="44" applyNumberFormat="1" applyFont="1" applyFill="1" applyBorder="1" applyAlignment="1">
      <alignment/>
    </xf>
    <xf numFmtId="0" fontId="5" fillId="25" borderId="0" xfId="0" applyFont="1" applyFill="1" applyAlignment="1">
      <alignment horizontal="left"/>
    </xf>
    <xf numFmtId="0" fontId="5" fillId="25" borderId="0" xfId="0" applyFont="1" applyFill="1" applyAlignment="1">
      <alignment/>
    </xf>
    <xf numFmtId="44" fontId="8" fillId="27" borderId="0" xfId="44" applyFont="1" applyFill="1" applyBorder="1" applyAlignment="1">
      <alignment/>
    </xf>
    <xf numFmtId="0" fontId="9" fillId="27" borderId="12" xfId="0" applyFont="1" applyFill="1" applyBorder="1" applyAlignment="1">
      <alignment horizontal="left"/>
    </xf>
    <xf numFmtId="165" fontId="10" fillId="27" borderId="12" xfId="44" applyNumberFormat="1" applyFont="1" applyFill="1" applyBorder="1" applyAlignment="1">
      <alignment/>
    </xf>
    <xf numFmtId="0" fontId="5" fillId="25" borderId="0" xfId="0" applyFont="1" applyFill="1" applyAlignment="1">
      <alignment horizontal="left"/>
    </xf>
    <xf numFmtId="164" fontId="11" fillId="27" borderId="0" xfId="0" applyNumberFormat="1" applyFont="1" applyFill="1" applyBorder="1" applyAlignment="1">
      <alignment horizontal="left"/>
    </xf>
    <xf numFmtId="0" fontId="11" fillId="27" borderId="0" xfId="0" applyFont="1" applyFill="1" applyBorder="1" applyAlignment="1">
      <alignment horizontal="left"/>
    </xf>
    <xf numFmtId="0" fontId="12" fillId="27" borderId="0" xfId="0" applyFont="1" applyFill="1" applyBorder="1" applyAlignment="1">
      <alignment/>
    </xf>
    <xf numFmtId="44" fontId="12" fillId="27" borderId="0" xfId="44" applyFont="1" applyFill="1" applyBorder="1" applyAlignment="1">
      <alignment/>
    </xf>
    <xf numFmtId="0" fontId="10" fillId="27" borderId="0" xfId="0" applyFont="1" applyFill="1" applyBorder="1" applyAlignment="1">
      <alignment/>
    </xf>
    <xf numFmtId="44" fontId="10" fillId="27" borderId="0" xfId="44" applyFont="1" applyFill="1" applyBorder="1" applyAlignment="1">
      <alignment/>
    </xf>
    <xf numFmtId="0" fontId="9" fillId="27" borderId="12" xfId="0" applyFont="1" applyFill="1" applyBorder="1" applyAlignment="1">
      <alignment horizontal="left"/>
    </xf>
    <xf numFmtId="44" fontId="10" fillId="27" borderId="12" xfId="44" applyFont="1" applyFill="1" applyBorder="1" applyAlignment="1">
      <alignment/>
    </xf>
    <xf numFmtId="0" fontId="11" fillId="27" borderId="0" xfId="0" applyFont="1" applyFill="1" applyBorder="1" applyAlignment="1">
      <alignment horizontal="left"/>
    </xf>
    <xf numFmtId="0" fontId="10" fillId="27" borderId="0" xfId="0" applyFont="1" applyFill="1" applyBorder="1" applyAlignment="1">
      <alignment/>
    </xf>
    <xf numFmtId="44" fontId="10" fillId="27" borderId="0" xfId="44" applyFont="1" applyFill="1" applyBorder="1" applyAlignment="1">
      <alignment/>
    </xf>
    <xf numFmtId="44" fontId="10" fillId="27" borderId="12" xfId="44" applyFont="1" applyFill="1" applyBorder="1" applyAlignment="1">
      <alignment/>
    </xf>
    <xf numFmtId="165" fontId="5" fillId="0" borderId="0" xfId="0" applyNumberFormat="1" applyFont="1" applyAlignment="1">
      <alignment/>
    </xf>
    <xf numFmtId="0" fontId="11" fillId="27" borderId="12" xfId="0" applyFont="1" applyFill="1" applyBorder="1" applyAlignment="1">
      <alignment horizontal="left"/>
    </xf>
    <xf numFmtId="44" fontId="12" fillId="27" borderId="12" xfId="44" applyFont="1" applyFill="1" applyBorder="1" applyAlignment="1">
      <alignment/>
    </xf>
    <xf numFmtId="164" fontId="6" fillId="26" borderId="11" xfId="0" applyNumberFormat="1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8" fillId="27" borderId="0" xfId="44" applyNumberFormat="1" applyFont="1" applyFill="1" applyBorder="1" applyAlignment="1">
      <alignment horizontal="right"/>
    </xf>
    <xf numFmtId="165" fontId="8" fillId="27" borderId="0" xfId="0" applyNumberFormat="1" applyFont="1" applyFill="1" applyBorder="1" applyAlignment="1">
      <alignment/>
    </xf>
    <xf numFmtId="165" fontId="8" fillId="27" borderId="0" xfId="44" applyNumberFormat="1" applyFont="1" applyFill="1" applyBorder="1" applyAlignment="1">
      <alignment horizontal="right"/>
    </xf>
    <xf numFmtId="166" fontId="5" fillId="0" borderId="0" xfId="44" applyNumberFormat="1" applyFont="1" applyAlignment="1">
      <alignment/>
    </xf>
    <xf numFmtId="165" fontId="7" fillId="27" borderId="0" xfId="44" applyNumberFormat="1" applyFont="1" applyFill="1" applyBorder="1" applyAlignment="1">
      <alignment/>
    </xf>
    <xf numFmtId="165" fontId="11" fillId="27" borderId="12" xfId="0" applyNumberFormat="1" applyFont="1" applyFill="1" applyBorder="1" applyAlignment="1">
      <alignment horizontal="right"/>
    </xf>
    <xf numFmtId="0" fontId="3" fillId="0" borderId="0" xfId="53" applyAlignment="1" applyProtection="1">
      <alignment/>
      <protection/>
    </xf>
    <xf numFmtId="165" fontId="8" fillId="0" borderId="0" xfId="0" applyNumberFormat="1" applyFont="1" applyAlignment="1">
      <alignment/>
    </xf>
    <xf numFmtId="165" fontId="8" fillId="27" borderId="0" xfId="44" applyNumberFormat="1" applyFon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gsa/ep/contentView.do?contentType=GSA_BASIC&amp;contentId=1794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="85" zoomScaleNormal="85" zoomScalePageLayoutView="0" workbookViewId="0" topLeftCell="A57">
      <selection activeCell="A74" sqref="A74"/>
    </sheetView>
  </sheetViews>
  <sheetFormatPr defaultColWidth="9.140625" defaultRowHeight="12.75"/>
  <cols>
    <col min="1" max="1" width="14.28125" style="5" customWidth="1"/>
    <col min="2" max="2" width="33.8515625" style="6" customWidth="1"/>
    <col min="3" max="3" width="23.140625" style="3" customWidth="1"/>
    <col min="4" max="4" width="12.421875" style="3" customWidth="1"/>
    <col min="5" max="5" width="12.28125" style="3" customWidth="1"/>
    <col min="6" max="6" width="14.00390625" style="4" customWidth="1"/>
    <col min="7" max="7" width="12.7109375" style="3" customWidth="1"/>
    <col min="8" max="8" width="11.57421875" style="3" customWidth="1"/>
    <col min="9" max="9" width="10.28125" style="3" customWidth="1"/>
    <col min="10" max="10" width="11.28125" style="3" customWidth="1"/>
    <col min="11" max="11" width="10.57421875" style="3" customWidth="1"/>
    <col min="12" max="13" width="9.7109375" style="3" bestFit="1" customWidth="1"/>
    <col min="14" max="14" width="13.8515625" style="3" customWidth="1"/>
    <col min="15" max="16384" width="9.140625" style="3" customWidth="1"/>
  </cols>
  <sheetData>
    <row r="1" spans="1:3" ht="15">
      <c r="A1" s="1" t="s">
        <v>61</v>
      </c>
      <c r="B1" s="1"/>
      <c r="C1" s="1"/>
    </row>
    <row r="3" spans="1:13" ht="15.75" thickBot="1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10" t="s">
        <v>5</v>
      </c>
      <c r="G3" s="10" t="s">
        <v>29</v>
      </c>
      <c r="J3" s="3" t="s">
        <v>51</v>
      </c>
      <c r="K3" s="3" t="s">
        <v>105</v>
      </c>
      <c r="L3" s="3" t="s">
        <v>52</v>
      </c>
      <c r="M3" s="3" t="s">
        <v>53</v>
      </c>
    </row>
    <row r="4" spans="1:13" s="15" customFormat="1" ht="15">
      <c r="A4" s="11"/>
      <c r="B4" s="12"/>
      <c r="C4" s="12"/>
      <c r="D4" s="13"/>
      <c r="E4" s="13"/>
      <c r="F4" s="14"/>
      <c r="G4" s="14"/>
      <c r="I4" s="15" t="s">
        <v>47</v>
      </c>
      <c r="J4" s="49">
        <v>175</v>
      </c>
      <c r="K4" s="49">
        <v>110</v>
      </c>
      <c r="L4" s="49">
        <v>90</v>
      </c>
      <c r="M4" s="49">
        <v>175</v>
      </c>
    </row>
    <row r="5" spans="1:13" s="15" customFormat="1" ht="15">
      <c r="A5" s="11">
        <v>40181</v>
      </c>
      <c r="B5" s="12" t="s">
        <v>45</v>
      </c>
      <c r="C5" s="12" t="s">
        <v>46</v>
      </c>
      <c r="D5" s="13">
        <v>0</v>
      </c>
      <c r="E5" s="13">
        <v>159</v>
      </c>
      <c r="F5" s="14">
        <v>0</v>
      </c>
      <c r="G5" s="14"/>
      <c r="I5" s="15" t="s">
        <v>54</v>
      </c>
      <c r="J5" s="49">
        <v>135</v>
      </c>
      <c r="K5" s="49">
        <v>107.5</v>
      </c>
      <c r="L5" s="49">
        <v>90</v>
      </c>
      <c r="M5" s="49">
        <v>165</v>
      </c>
    </row>
    <row r="6" spans="1:13" s="15" customFormat="1" ht="15">
      <c r="A6" s="11">
        <v>40189</v>
      </c>
      <c r="B6" s="12" t="s">
        <v>63</v>
      </c>
      <c r="C6" s="12" t="s">
        <v>124</v>
      </c>
      <c r="D6" s="13">
        <v>0</v>
      </c>
      <c r="E6" s="13">
        <v>18</v>
      </c>
      <c r="F6" s="14">
        <v>0</v>
      </c>
      <c r="G6" s="14"/>
      <c r="I6" s="15" t="s">
        <v>75</v>
      </c>
      <c r="J6" s="49">
        <v>90</v>
      </c>
      <c r="K6" s="49">
        <v>80</v>
      </c>
      <c r="L6" s="49"/>
      <c r="M6" s="49">
        <v>0</v>
      </c>
    </row>
    <row r="7" spans="1:13" s="15" customFormat="1" ht="15">
      <c r="A7" s="11">
        <v>40197</v>
      </c>
      <c r="B7" s="12" t="s">
        <v>66</v>
      </c>
      <c r="C7" s="12" t="s">
        <v>67</v>
      </c>
      <c r="D7" s="13">
        <v>1</v>
      </c>
      <c r="E7" s="13">
        <v>16</v>
      </c>
      <c r="F7" s="14">
        <v>42</v>
      </c>
      <c r="G7" s="14"/>
      <c r="J7" s="49" t="s">
        <v>55</v>
      </c>
      <c r="K7" s="49" t="s">
        <v>56</v>
      </c>
      <c r="L7" s="49" t="s">
        <v>57</v>
      </c>
      <c r="M7" s="49"/>
    </row>
    <row r="8" spans="1:13" s="15" customFormat="1" ht="15">
      <c r="A8" s="11">
        <v>40197</v>
      </c>
      <c r="B8" s="12" t="s">
        <v>68</v>
      </c>
      <c r="C8" s="12" t="s">
        <v>69</v>
      </c>
      <c r="D8" s="13">
        <v>0</v>
      </c>
      <c r="E8" s="13">
        <v>28</v>
      </c>
      <c r="F8" s="14">
        <v>0</v>
      </c>
      <c r="G8" s="14"/>
      <c r="I8" s="15" t="s">
        <v>50</v>
      </c>
      <c r="J8" s="49">
        <v>230</v>
      </c>
      <c r="K8" s="49">
        <v>175</v>
      </c>
      <c r="L8" s="49" t="s">
        <v>58</v>
      </c>
      <c r="M8" s="49"/>
    </row>
    <row r="9" spans="1:13" s="15" customFormat="1" ht="15">
      <c r="A9" s="11">
        <v>40203</v>
      </c>
      <c r="B9" s="12" t="s">
        <v>71</v>
      </c>
      <c r="C9" s="12" t="s">
        <v>67</v>
      </c>
      <c r="D9" s="13">
        <v>1</v>
      </c>
      <c r="E9" s="13">
        <v>6</v>
      </c>
      <c r="F9" s="14">
        <v>42</v>
      </c>
      <c r="G9" s="14"/>
      <c r="I9" s="15" t="s">
        <v>160</v>
      </c>
      <c r="J9" s="49"/>
      <c r="K9" s="49">
        <v>120</v>
      </c>
      <c r="L9" s="49">
        <v>100</v>
      </c>
      <c r="M9" s="49"/>
    </row>
    <row r="10" spans="1:7" s="15" customFormat="1" ht="15">
      <c r="A10" s="11">
        <v>40203</v>
      </c>
      <c r="B10" s="12" t="s">
        <v>63</v>
      </c>
      <c r="C10" s="12" t="s">
        <v>124</v>
      </c>
      <c r="D10" s="13">
        <v>0</v>
      </c>
      <c r="E10" s="13">
        <v>18</v>
      </c>
      <c r="F10" s="14">
        <v>0</v>
      </c>
      <c r="G10" s="14"/>
    </row>
    <row r="11" spans="1:7" s="15" customFormat="1" ht="15">
      <c r="A11" s="11">
        <v>40204</v>
      </c>
      <c r="B11" s="12" t="s">
        <v>68</v>
      </c>
      <c r="C11" s="12" t="s">
        <v>69</v>
      </c>
      <c r="D11" s="13">
        <v>0</v>
      </c>
      <c r="E11" s="13">
        <v>28</v>
      </c>
      <c r="F11" s="14">
        <v>0</v>
      </c>
      <c r="G11" s="14"/>
    </row>
    <row r="12" spans="1:7" s="15" customFormat="1" ht="15">
      <c r="A12" s="11">
        <v>40205</v>
      </c>
      <c r="B12" s="12" t="s">
        <v>74</v>
      </c>
      <c r="C12" s="12" t="s">
        <v>67</v>
      </c>
      <c r="D12" s="13">
        <v>1</v>
      </c>
      <c r="E12" s="13">
        <v>32</v>
      </c>
      <c r="F12" s="14">
        <v>42</v>
      </c>
      <c r="G12" s="14"/>
    </row>
    <row r="13" spans="1:7" s="15" customFormat="1" ht="15">
      <c r="A13" s="11">
        <v>40208</v>
      </c>
      <c r="B13" s="12" t="s">
        <v>76</v>
      </c>
      <c r="C13" s="12" t="s">
        <v>77</v>
      </c>
      <c r="D13" s="13">
        <v>6</v>
      </c>
      <c r="E13" s="13">
        <v>23</v>
      </c>
      <c r="F13" s="14">
        <v>198</v>
      </c>
      <c r="G13" s="14"/>
    </row>
    <row r="14" spans="1:7" s="15" customFormat="1" ht="15">
      <c r="A14" s="11">
        <v>40209</v>
      </c>
      <c r="B14" s="12" t="s">
        <v>76</v>
      </c>
      <c r="C14" s="12" t="s">
        <v>77</v>
      </c>
      <c r="D14" s="13">
        <v>5</v>
      </c>
      <c r="E14" s="13">
        <v>23</v>
      </c>
      <c r="F14" s="14">
        <v>165</v>
      </c>
      <c r="G14" s="14"/>
    </row>
    <row r="15" spans="1:7" s="15" customFormat="1" ht="15">
      <c r="A15" s="11">
        <v>40210</v>
      </c>
      <c r="B15" s="12" t="s">
        <v>78</v>
      </c>
      <c r="C15" s="12" t="s">
        <v>67</v>
      </c>
      <c r="D15" s="13">
        <v>1</v>
      </c>
      <c r="E15" s="13">
        <v>10</v>
      </c>
      <c r="F15" s="14">
        <v>42</v>
      </c>
      <c r="G15" s="14"/>
    </row>
    <row r="16" spans="1:7" s="15" customFormat="1" ht="15">
      <c r="A16" s="11">
        <v>40210</v>
      </c>
      <c r="B16" s="12" t="s">
        <v>63</v>
      </c>
      <c r="C16" s="12" t="s">
        <v>124</v>
      </c>
      <c r="D16" s="13">
        <v>0</v>
      </c>
      <c r="E16" s="13">
        <v>14</v>
      </c>
      <c r="F16" s="14">
        <v>0</v>
      </c>
      <c r="G16" s="14"/>
    </row>
    <row r="17" spans="1:7" s="15" customFormat="1" ht="15">
      <c r="A17" s="11">
        <v>40211</v>
      </c>
      <c r="B17" s="12" t="s">
        <v>68</v>
      </c>
      <c r="C17" s="12" t="s">
        <v>69</v>
      </c>
      <c r="D17" s="13">
        <v>0</v>
      </c>
      <c r="E17" s="13">
        <v>24</v>
      </c>
      <c r="F17" s="14">
        <v>0</v>
      </c>
      <c r="G17" s="14"/>
    </row>
    <row r="18" spans="1:7" s="15" customFormat="1" ht="15">
      <c r="A18" s="11">
        <v>40217</v>
      </c>
      <c r="B18" s="12" t="s">
        <v>78</v>
      </c>
      <c r="C18" s="12" t="s">
        <v>67</v>
      </c>
      <c r="D18" s="13">
        <v>1</v>
      </c>
      <c r="E18" s="13">
        <v>10</v>
      </c>
      <c r="F18" s="14">
        <v>42</v>
      </c>
      <c r="G18" s="14"/>
    </row>
    <row r="19" spans="1:7" s="15" customFormat="1" ht="15">
      <c r="A19" s="11">
        <v>40217</v>
      </c>
      <c r="B19" s="12" t="s">
        <v>63</v>
      </c>
      <c r="C19" s="12" t="s">
        <v>124</v>
      </c>
      <c r="D19" s="13">
        <v>0</v>
      </c>
      <c r="E19" s="13">
        <v>18</v>
      </c>
      <c r="F19" s="14">
        <v>0</v>
      </c>
      <c r="G19" s="14"/>
    </row>
    <row r="20" spans="1:7" s="15" customFormat="1" ht="15">
      <c r="A20" s="11">
        <v>40219</v>
      </c>
      <c r="B20" s="12" t="s">
        <v>68</v>
      </c>
      <c r="C20" s="12" t="s">
        <v>69</v>
      </c>
      <c r="D20" s="13">
        <v>0</v>
      </c>
      <c r="E20" s="13">
        <v>24</v>
      </c>
      <c r="F20" s="14">
        <v>0</v>
      </c>
      <c r="G20" s="14"/>
    </row>
    <row r="21" spans="1:7" s="15" customFormat="1" ht="15">
      <c r="A21" s="11" t="s">
        <v>79</v>
      </c>
      <c r="B21" s="12" t="s">
        <v>80</v>
      </c>
      <c r="C21" s="12" t="s">
        <v>47</v>
      </c>
      <c r="D21" s="13">
        <v>8</v>
      </c>
      <c r="E21" s="13">
        <v>34</v>
      </c>
      <c r="F21" s="14">
        <v>720</v>
      </c>
      <c r="G21" s="14" t="s">
        <v>100</v>
      </c>
    </row>
    <row r="22" spans="1:7" s="15" customFormat="1" ht="15">
      <c r="A22" s="11">
        <v>40225</v>
      </c>
      <c r="B22" s="12" t="s">
        <v>45</v>
      </c>
      <c r="C22" s="12" t="s">
        <v>99</v>
      </c>
      <c r="D22" s="13">
        <v>2</v>
      </c>
      <c r="E22" s="13">
        <v>158</v>
      </c>
      <c r="F22" s="14">
        <v>212.52</v>
      </c>
      <c r="G22" s="14"/>
    </row>
    <row r="23" spans="1:7" s="15" customFormat="1" ht="15">
      <c r="A23" s="11">
        <v>40226</v>
      </c>
      <c r="B23" s="12" t="s">
        <v>78</v>
      </c>
      <c r="C23" s="12" t="s">
        <v>67</v>
      </c>
      <c r="D23" s="13">
        <v>1</v>
      </c>
      <c r="E23" s="13">
        <v>10</v>
      </c>
      <c r="F23" s="14">
        <v>42</v>
      </c>
      <c r="G23" s="14"/>
    </row>
    <row r="24" spans="1:7" s="15" customFormat="1" ht="15">
      <c r="A24" s="11">
        <v>40226</v>
      </c>
      <c r="B24" s="12" t="s">
        <v>68</v>
      </c>
      <c r="C24" s="12" t="s">
        <v>69</v>
      </c>
      <c r="D24" s="13">
        <v>0</v>
      </c>
      <c r="E24" s="13">
        <v>24</v>
      </c>
      <c r="F24" s="14">
        <v>0</v>
      </c>
      <c r="G24" s="14"/>
    </row>
    <row r="25" spans="1:7" s="15" customFormat="1" ht="15">
      <c r="A25" s="11" t="s">
        <v>81</v>
      </c>
      <c r="B25" s="12" t="s">
        <v>101</v>
      </c>
      <c r="C25" s="12" t="s">
        <v>54</v>
      </c>
      <c r="D25" s="13">
        <v>7</v>
      </c>
      <c r="E25" s="13">
        <v>32</v>
      </c>
      <c r="F25" s="14">
        <v>630</v>
      </c>
      <c r="G25" s="14" t="s">
        <v>102</v>
      </c>
    </row>
    <row r="26" spans="1:7" s="15" customFormat="1" ht="15">
      <c r="A26" s="11">
        <v>40231</v>
      </c>
      <c r="B26" s="12" t="s">
        <v>71</v>
      </c>
      <c r="C26" s="12" t="s">
        <v>67</v>
      </c>
      <c r="D26" s="13">
        <v>1</v>
      </c>
      <c r="E26" s="13">
        <v>6</v>
      </c>
      <c r="F26" s="14">
        <v>42</v>
      </c>
      <c r="G26" s="14"/>
    </row>
    <row r="27" spans="1:7" s="15" customFormat="1" ht="15">
      <c r="A27" s="11">
        <v>40231</v>
      </c>
      <c r="B27" s="12" t="s">
        <v>63</v>
      </c>
      <c r="C27" s="12" t="s">
        <v>124</v>
      </c>
      <c r="D27" s="13">
        <v>0</v>
      </c>
      <c r="E27" s="13">
        <v>16</v>
      </c>
      <c r="F27" s="14">
        <v>0</v>
      </c>
      <c r="G27" s="14"/>
    </row>
    <row r="28" spans="1:7" s="15" customFormat="1" ht="15">
      <c r="A28" s="11">
        <v>40232</v>
      </c>
      <c r="B28" s="12" t="s">
        <v>103</v>
      </c>
      <c r="C28" s="12" t="s">
        <v>67</v>
      </c>
      <c r="D28" s="13">
        <v>1</v>
      </c>
      <c r="E28" s="13">
        <v>15</v>
      </c>
      <c r="F28" s="14">
        <v>42</v>
      </c>
      <c r="G28" s="14"/>
    </row>
    <row r="29" spans="1:7" s="15" customFormat="1" ht="15">
      <c r="A29" s="11">
        <v>40234</v>
      </c>
      <c r="B29" s="12" t="s">
        <v>104</v>
      </c>
      <c r="C29" s="12" t="s">
        <v>99</v>
      </c>
      <c r="D29" s="13">
        <v>2</v>
      </c>
      <c r="E29" s="13">
        <v>28</v>
      </c>
      <c r="F29" s="14">
        <v>160</v>
      </c>
      <c r="G29" s="14"/>
    </row>
    <row r="30" spans="1:7" s="15" customFormat="1" ht="15">
      <c r="A30" s="11">
        <v>40235</v>
      </c>
      <c r="B30" s="12" t="s">
        <v>106</v>
      </c>
      <c r="C30" s="12" t="s">
        <v>107</v>
      </c>
      <c r="D30" s="13">
        <v>2</v>
      </c>
      <c r="E30" s="13">
        <v>142</v>
      </c>
      <c r="F30" s="14"/>
      <c r="G30" s="14" t="s">
        <v>166</v>
      </c>
    </row>
    <row r="31" spans="1:7" s="15" customFormat="1" ht="15">
      <c r="A31" s="11" t="s">
        <v>86</v>
      </c>
      <c r="B31" s="12" t="s">
        <v>108</v>
      </c>
      <c r="C31" s="12" t="s">
        <v>50</v>
      </c>
      <c r="D31" s="13">
        <v>2</v>
      </c>
      <c r="E31" s="13">
        <v>135</v>
      </c>
      <c r="F31" s="14">
        <f>3*175</f>
        <v>525</v>
      </c>
      <c r="G31" s="14" t="s">
        <v>116</v>
      </c>
    </row>
    <row r="32" spans="1:7" s="15" customFormat="1" ht="15">
      <c r="A32" s="11">
        <v>40238</v>
      </c>
      <c r="B32" s="12" t="s">
        <v>109</v>
      </c>
      <c r="C32" s="12" t="s">
        <v>67</v>
      </c>
      <c r="D32" s="13">
        <v>1</v>
      </c>
      <c r="E32" s="13">
        <v>14</v>
      </c>
      <c r="F32" s="14">
        <v>59.5</v>
      </c>
      <c r="G32" s="14" t="s">
        <v>111</v>
      </c>
    </row>
    <row r="33" spans="1:7" s="15" customFormat="1" ht="15">
      <c r="A33" s="11">
        <v>40239</v>
      </c>
      <c r="B33" s="12" t="s">
        <v>104</v>
      </c>
      <c r="C33" s="12" t="s">
        <v>99</v>
      </c>
      <c r="D33" s="13">
        <v>2</v>
      </c>
      <c r="E33" s="13">
        <v>28</v>
      </c>
      <c r="F33" s="14">
        <v>160</v>
      </c>
      <c r="G33" s="50" t="s">
        <v>112</v>
      </c>
    </row>
    <row r="34" spans="1:7" s="15" customFormat="1" ht="15">
      <c r="A34" s="11">
        <v>40240</v>
      </c>
      <c r="B34" s="12" t="s">
        <v>110</v>
      </c>
      <c r="C34" s="12" t="s">
        <v>50</v>
      </c>
      <c r="D34" s="13">
        <v>2</v>
      </c>
      <c r="E34" s="13">
        <v>22</v>
      </c>
      <c r="F34" s="14">
        <v>350</v>
      </c>
      <c r="G34" s="14" t="s">
        <v>120</v>
      </c>
    </row>
    <row r="35" spans="1:7" s="15" customFormat="1" ht="15">
      <c r="A35" s="11" t="s">
        <v>87</v>
      </c>
      <c r="B35" s="12" t="s">
        <v>113</v>
      </c>
      <c r="C35" s="12" t="s">
        <v>47</v>
      </c>
      <c r="D35" s="13">
        <f>1+2+2</f>
        <v>5</v>
      </c>
      <c r="E35" s="13">
        <v>34</v>
      </c>
      <c r="F35" s="14">
        <v>630</v>
      </c>
      <c r="G35" s="14" t="s">
        <v>133</v>
      </c>
    </row>
    <row r="36" spans="1:7" s="15" customFormat="1" ht="15">
      <c r="A36" s="11">
        <v>40246</v>
      </c>
      <c r="B36" s="12" t="s">
        <v>108</v>
      </c>
      <c r="C36" s="12" t="s">
        <v>50</v>
      </c>
      <c r="D36" s="13">
        <v>2</v>
      </c>
      <c r="E36" s="13">
        <v>136</v>
      </c>
      <c r="F36" s="14">
        <f>D36*175</f>
        <v>350</v>
      </c>
      <c r="G36" s="14" t="s">
        <v>119</v>
      </c>
    </row>
    <row r="37" spans="1:7" s="15" customFormat="1" ht="15">
      <c r="A37" s="11">
        <v>40247</v>
      </c>
      <c r="B37" s="12" t="s">
        <v>108</v>
      </c>
      <c r="C37" s="12" t="s">
        <v>50</v>
      </c>
      <c r="D37" s="13">
        <v>3</v>
      </c>
      <c r="E37" s="13">
        <v>136</v>
      </c>
      <c r="F37" s="14">
        <f>D37*175</f>
        <v>525</v>
      </c>
      <c r="G37" s="14" t="s">
        <v>125</v>
      </c>
    </row>
    <row r="38" spans="1:7" s="15" customFormat="1" ht="15">
      <c r="A38" s="11">
        <v>40248</v>
      </c>
      <c r="B38" s="12" t="s">
        <v>110</v>
      </c>
      <c r="C38" s="12" t="s">
        <v>50</v>
      </c>
      <c r="D38" s="13">
        <v>1</v>
      </c>
      <c r="E38" s="13">
        <v>19</v>
      </c>
      <c r="F38" s="14">
        <v>175</v>
      </c>
      <c r="G38" s="14" t="s">
        <v>118</v>
      </c>
    </row>
    <row r="39" spans="1:7" s="15" customFormat="1" ht="15">
      <c r="A39" s="11">
        <v>40249</v>
      </c>
      <c r="B39" s="12" t="s">
        <v>108</v>
      </c>
      <c r="C39" s="12" t="s">
        <v>50</v>
      </c>
      <c r="D39" s="13">
        <v>2</v>
      </c>
      <c r="E39" s="13">
        <v>225</v>
      </c>
      <c r="F39" s="14">
        <f>D39*175</f>
        <v>350</v>
      </c>
      <c r="G39" s="14" t="s">
        <v>119</v>
      </c>
    </row>
    <row r="40" spans="1:7" s="15" customFormat="1" ht="15">
      <c r="A40" s="11">
        <v>40250</v>
      </c>
      <c r="B40" s="12" t="s">
        <v>110</v>
      </c>
      <c r="C40" s="12" t="s">
        <v>50</v>
      </c>
      <c r="D40" s="13">
        <v>3</v>
      </c>
      <c r="E40" s="13">
        <v>18</v>
      </c>
      <c r="F40" s="14">
        <v>300</v>
      </c>
      <c r="G40" s="14" t="s">
        <v>121</v>
      </c>
    </row>
    <row r="41" spans="1:7" s="15" customFormat="1" ht="15">
      <c r="A41" s="11">
        <v>40251</v>
      </c>
      <c r="B41" s="12" t="s">
        <v>110</v>
      </c>
      <c r="C41" s="12" t="s">
        <v>50</v>
      </c>
      <c r="D41" s="13">
        <v>1</v>
      </c>
      <c r="E41" s="13">
        <v>18</v>
      </c>
      <c r="F41" s="14">
        <v>100</v>
      </c>
      <c r="G41" s="14"/>
    </row>
    <row r="42" spans="1:7" s="15" customFormat="1" ht="15">
      <c r="A42" s="11">
        <v>40252</v>
      </c>
      <c r="B42" s="12" t="s">
        <v>122</v>
      </c>
      <c r="C42" s="12" t="s">
        <v>99</v>
      </c>
      <c r="D42" s="13">
        <v>2</v>
      </c>
      <c r="E42" s="13">
        <v>286</v>
      </c>
      <c r="F42" s="14">
        <v>282.7</v>
      </c>
      <c r="G42" s="14"/>
    </row>
    <row r="43" spans="1:7" s="15" customFormat="1" ht="15">
      <c r="A43" s="11">
        <v>40252</v>
      </c>
      <c r="B43" s="12" t="s">
        <v>63</v>
      </c>
      <c r="C43" s="12" t="s">
        <v>124</v>
      </c>
      <c r="D43" s="13">
        <v>0</v>
      </c>
      <c r="E43" s="13">
        <v>16</v>
      </c>
      <c r="F43" s="14">
        <v>0</v>
      </c>
      <c r="G43" s="14"/>
    </row>
    <row r="44" spans="1:7" s="15" customFormat="1" ht="15">
      <c r="A44" s="11">
        <v>40253</v>
      </c>
      <c r="B44" s="12" t="s">
        <v>123</v>
      </c>
      <c r="C44" s="12" t="s">
        <v>64</v>
      </c>
      <c r="D44" s="13">
        <v>1</v>
      </c>
      <c r="E44" s="13">
        <v>24</v>
      </c>
      <c r="F44" s="14">
        <v>40</v>
      </c>
      <c r="G44" s="14"/>
    </row>
    <row r="45" spans="1:7" s="15" customFormat="1" ht="15">
      <c r="A45" s="11">
        <v>40254</v>
      </c>
      <c r="B45" s="12" t="s">
        <v>45</v>
      </c>
      <c r="C45" s="12" t="s">
        <v>99</v>
      </c>
      <c r="D45" s="13">
        <v>2</v>
      </c>
      <c r="E45" s="13">
        <v>159</v>
      </c>
      <c r="F45" s="14">
        <v>212.52</v>
      </c>
      <c r="G45" s="14"/>
    </row>
    <row r="46" spans="1:7" s="15" customFormat="1" ht="15">
      <c r="A46" s="11" t="s">
        <v>134</v>
      </c>
      <c r="B46" s="12" t="s">
        <v>113</v>
      </c>
      <c r="C46" s="12" t="s">
        <v>47</v>
      </c>
      <c r="D46" s="13">
        <v>7</v>
      </c>
      <c r="E46" s="13">
        <v>34</v>
      </c>
      <c r="F46" s="14">
        <v>630</v>
      </c>
      <c r="G46" s="14" t="s">
        <v>100</v>
      </c>
    </row>
    <row r="47" spans="1:7" s="15" customFormat="1" ht="15">
      <c r="A47" s="11">
        <v>40260</v>
      </c>
      <c r="B47" s="12" t="s">
        <v>113</v>
      </c>
      <c r="C47" s="12" t="s">
        <v>47</v>
      </c>
      <c r="D47" s="13">
        <v>1</v>
      </c>
      <c r="E47" s="13">
        <v>0</v>
      </c>
      <c r="F47" s="14">
        <v>175</v>
      </c>
      <c r="G47" s="14" t="s">
        <v>135</v>
      </c>
    </row>
    <row r="48" spans="1:7" s="15" customFormat="1" ht="15">
      <c r="A48" s="11" t="s">
        <v>127</v>
      </c>
      <c r="B48" s="12" t="s">
        <v>126</v>
      </c>
      <c r="C48" s="12" t="s">
        <v>47</v>
      </c>
      <c r="D48" s="13">
        <v>3</v>
      </c>
      <c r="E48" s="13">
        <v>34</v>
      </c>
      <c r="F48" s="14">
        <v>350</v>
      </c>
      <c r="G48" s="14" t="s">
        <v>129</v>
      </c>
    </row>
    <row r="49" spans="1:7" s="15" customFormat="1" ht="15">
      <c r="A49" s="11">
        <v>40267</v>
      </c>
      <c r="B49" s="12" t="s">
        <v>130</v>
      </c>
      <c r="C49" s="12" t="s">
        <v>64</v>
      </c>
      <c r="D49" s="13">
        <v>1</v>
      </c>
      <c r="E49" s="13">
        <v>21</v>
      </c>
      <c r="F49" s="14">
        <v>40</v>
      </c>
      <c r="G49" s="14"/>
    </row>
    <row r="50" spans="1:7" s="15" customFormat="1" ht="15">
      <c r="A50" s="11">
        <v>40268</v>
      </c>
      <c r="B50" s="12" t="s">
        <v>131</v>
      </c>
      <c r="C50" s="12" t="s">
        <v>64</v>
      </c>
      <c r="D50" s="13">
        <v>1</v>
      </c>
      <c r="E50" s="13">
        <v>29</v>
      </c>
      <c r="F50" s="14">
        <v>40</v>
      </c>
      <c r="G50" s="14"/>
    </row>
    <row r="51" spans="1:7" s="15" customFormat="1" ht="15">
      <c r="A51" s="11">
        <v>40269</v>
      </c>
      <c r="B51" s="12" t="s">
        <v>132</v>
      </c>
      <c r="C51" s="12" t="s">
        <v>64</v>
      </c>
      <c r="D51" s="13">
        <v>1</v>
      </c>
      <c r="E51" s="13">
        <v>72</v>
      </c>
      <c r="F51" s="14">
        <v>40</v>
      </c>
      <c r="G51" s="14"/>
    </row>
    <row r="52" spans="1:7" s="15" customFormat="1" ht="15">
      <c r="A52" s="11" t="s">
        <v>136</v>
      </c>
      <c r="B52" s="12" t="s">
        <v>101</v>
      </c>
      <c r="C52" s="12" t="s">
        <v>54</v>
      </c>
      <c r="D52" s="13">
        <v>3</v>
      </c>
      <c r="E52" s="13">
        <v>34</v>
      </c>
      <c r="F52" s="14">
        <v>350</v>
      </c>
      <c r="G52" s="14" t="s">
        <v>138</v>
      </c>
    </row>
    <row r="53" spans="1:7" s="15" customFormat="1" ht="15">
      <c r="A53" s="11">
        <v>40274</v>
      </c>
      <c r="B53" s="12" t="s">
        <v>139</v>
      </c>
      <c r="C53" s="12" t="s">
        <v>64</v>
      </c>
      <c r="D53" s="13">
        <v>1</v>
      </c>
      <c r="E53" s="13">
        <v>154</v>
      </c>
      <c r="F53" s="14">
        <v>40</v>
      </c>
      <c r="G53" s="14"/>
    </row>
    <row r="54" spans="1:7" s="15" customFormat="1" ht="15">
      <c r="A54" s="11">
        <v>40276</v>
      </c>
      <c r="B54" s="12" t="s">
        <v>45</v>
      </c>
      <c r="C54" s="12" t="s">
        <v>99</v>
      </c>
      <c r="D54" s="13">
        <v>3</v>
      </c>
      <c r="E54" s="13">
        <v>171</v>
      </c>
      <c r="F54" s="14">
        <v>212.52</v>
      </c>
      <c r="G54" s="14"/>
    </row>
    <row r="55" spans="1:7" s="15" customFormat="1" ht="15">
      <c r="A55" s="11" t="s">
        <v>142</v>
      </c>
      <c r="B55" s="12" t="s">
        <v>143</v>
      </c>
      <c r="C55" s="12" t="s">
        <v>54</v>
      </c>
      <c r="D55" s="13">
        <v>3</v>
      </c>
      <c r="E55" s="13">
        <v>34</v>
      </c>
      <c r="F55" s="14">
        <v>350</v>
      </c>
      <c r="G55" s="14" t="s">
        <v>150</v>
      </c>
    </row>
    <row r="56" spans="1:7" s="15" customFormat="1" ht="15">
      <c r="A56" s="11">
        <v>40280</v>
      </c>
      <c r="B56" s="12" t="s">
        <v>151</v>
      </c>
      <c r="C56" s="12" t="s">
        <v>64</v>
      </c>
      <c r="D56" s="13">
        <v>1</v>
      </c>
      <c r="E56" s="13">
        <v>13</v>
      </c>
      <c r="F56" s="14">
        <v>40</v>
      </c>
      <c r="G56" s="14" t="s">
        <v>158</v>
      </c>
    </row>
    <row r="57" spans="1:7" s="15" customFormat="1" ht="15">
      <c r="A57" s="11">
        <v>40280</v>
      </c>
      <c r="B57" s="12" t="s">
        <v>63</v>
      </c>
      <c r="C57" s="12" t="s">
        <v>124</v>
      </c>
      <c r="D57" s="13">
        <v>0</v>
      </c>
      <c r="E57" s="13">
        <v>14</v>
      </c>
      <c r="F57" s="14">
        <v>0</v>
      </c>
      <c r="G57" s="14"/>
    </row>
    <row r="58" spans="1:7" s="15" customFormat="1" ht="15">
      <c r="A58" s="11">
        <v>40281</v>
      </c>
      <c r="B58" s="12" t="s">
        <v>122</v>
      </c>
      <c r="C58" s="12" t="s">
        <v>99</v>
      </c>
      <c r="D58" s="13">
        <v>2</v>
      </c>
      <c r="E58" s="13">
        <v>281</v>
      </c>
      <c r="F58" s="14">
        <v>167</v>
      </c>
      <c r="G58" s="14"/>
    </row>
    <row r="59" spans="1:7" s="15" customFormat="1" ht="15">
      <c r="A59" s="11">
        <v>40282</v>
      </c>
      <c r="B59" s="12" t="s">
        <v>152</v>
      </c>
      <c r="C59" s="12" t="s">
        <v>153</v>
      </c>
      <c r="D59" s="13">
        <v>1</v>
      </c>
      <c r="E59" s="13">
        <v>13</v>
      </c>
      <c r="F59" s="14">
        <v>45</v>
      </c>
      <c r="G59" s="14"/>
    </row>
    <row r="60" spans="1:7" s="15" customFormat="1" ht="15">
      <c r="A60" s="11" t="s">
        <v>145</v>
      </c>
      <c r="B60" s="12" t="s">
        <v>154</v>
      </c>
      <c r="C60" s="12" t="s">
        <v>47</v>
      </c>
      <c r="D60" s="13">
        <v>3</v>
      </c>
      <c r="E60" s="13">
        <v>34</v>
      </c>
      <c r="F60" s="14">
        <f>3*175</f>
        <v>525</v>
      </c>
      <c r="G60" s="14" t="s">
        <v>159</v>
      </c>
    </row>
    <row r="61" spans="1:7" s="15" customFormat="1" ht="15">
      <c r="A61" s="11">
        <v>40286</v>
      </c>
      <c r="B61" s="12" t="s">
        <v>106</v>
      </c>
      <c r="C61" s="12" t="s">
        <v>107</v>
      </c>
      <c r="D61" s="13">
        <v>2</v>
      </c>
      <c r="E61" s="13">
        <v>242</v>
      </c>
      <c r="F61" s="14"/>
      <c r="G61" s="14"/>
    </row>
    <row r="62" spans="1:7" s="15" customFormat="1" ht="15">
      <c r="A62" s="11">
        <v>40287</v>
      </c>
      <c r="B62" s="12" t="s">
        <v>155</v>
      </c>
      <c r="C62" s="12" t="s">
        <v>64</v>
      </c>
      <c r="D62" s="13">
        <v>1</v>
      </c>
      <c r="E62" s="13">
        <v>28</v>
      </c>
      <c r="F62" s="14">
        <v>40</v>
      </c>
      <c r="G62" s="14"/>
    </row>
    <row r="63" spans="1:7" s="15" customFormat="1" ht="15">
      <c r="A63" s="11">
        <v>40288</v>
      </c>
      <c r="B63" s="12" t="s">
        <v>156</v>
      </c>
      <c r="C63" s="12" t="s">
        <v>99</v>
      </c>
      <c r="D63" s="13">
        <v>2</v>
      </c>
      <c r="E63" s="13">
        <v>487</v>
      </c>
      <c r="F63" s="14">
        <v>384.16</v>
      </c>
      <c r="G63" s="14"/>
    </row>
    <row r="64" spans="1:7" s="15" customFormat="1" ht="15">
      <c r="A64" s="11">
        <v>40289</v>
      </c>
      <c r="B64" s="12" t="s">
        <v>157</v>
      </c>
      <c r="C64" s="12" t="s">
        <v>64</v>
      </c>
      <c r="D64" s="13">
        <v>1</v>
      </c>
      <c r="E64" s="13">
        <v>32</v>
      </c>
      <c r="F64" s="14">
        <v>40</v>
      </c>
      <c r="G64" s="14"/>
    </row>
    <row r="65" spans="1:7" s="15" customFormat="1" ht="15">
      <c r="A65" s="11">
        <v>40291</v>
      </c>
      <c r="B65" s="12" t="s">
        <v>161</v>
      </c>
      <c r="C65" s="12" t="s">
        <v>64</v>
      </c>
      <c r="D65" s="13">
        <v>1</v>
      </c>
      <c r="E65" s="13">
        <v>28</v>
      </c>
      <c r="F65" s="14">
        <v>40</v>
      </c>
      <c r="G65" s="14"/>
    </row>
    <row r="66" spans="1:7" s="15" customFormat="1" ht="15">
      <c r="A66" s="11">
        <v>40295</v>
      </c>
      <c r="B66" s="12" t="s">
        <v>162</v>
      </c>
      <c r="C66" s="12" t="s">
        <v>64</v>
      </c>
      <c r="D66" s="13">
        <v>1</v>
      </c>
      <c r="E66" s="13">
        <v>19</v>
      </c>
      <c r="F66" s="14">
        <v>40</v>
      </c>
      <c r="G66" s="14"/>
    </row>
    <row r="67" spans="1:7" s="15" customFormat="1" ht="15">
      <c r="A67" s="11">
        <v>40296</v>
      </c>
      <c r="B67" s="12" t="s">
        <v>163</v>
      </c>
      <c r="C67" s="12" t="s">
        <v>64</v>
      </c>
      <c r="D67" s="13">
        <v>1</v>
      </c>
      <c r="E67" s="13">
        <v>14</v>
      </c>
      <c r="F67" s="14">
        <v>40</v>
      </c>
      <c r="G67" s="14"/>
    </row>
    <row r="68" spans="1:7" s="15" customFormat="1" ht="15">
      <c r="A68" s="11" t="s">
        <v>147</v>
      </c>
      <c r="B68" s="12" t="s">
        <v>164</v>
      </c>
      <c r="C68" s="12" t="s">
        <v>47</v>
      </c>
      <c r="D68" s="13">
        <v>3</v>
      </c>
      <c r="E68" s="13">
        <v>34</v>
      </c>
      <c r="F68" s="14">
        <v>525</v>
      </c>
      <c r="G68" s="14" t="s">
        <v>165</v>
      </c>
    </row>
    <row r="69" spans="1:7" s="15" customFormat="1" ht="15">
      <c r="A69" s="11">
        <v>40303</v>
      </c>
      <c r="B69" s="12" t="s">
        <v>167</v>
      </c>
      <c r="C69" s="12" t="s">
        <v>64</v>
      </c>
      <c r="D69" s="13">
        <v>1</v>
      </c>
      <c r="E69" s="13">
        <v>28</v>
      </c>
      <c r="F69" s="14">
        <v>40</v>
      </c>
      <c r="G69" s="14"/>
    </row>
    <row r="70" spans="1:7" s="15" customFormat="1" ht="15">
      <c r="A70" s="11">
        <v>40305</v>
      </c>
      <c r="B70" s="12" t="s">
        <v>168</v>
      </c>
      <c r="C70" s="12" t="s">
        <v>169</v>
      </c>
      <c r="D70" s="13">
        <v>2</v>
      </c>
      <c r="E70" s="13">
        <v>269</v>
      </c>
      <c r="F70" s="14"/>
      <c r="G70" s="14"/>
    </row>
    <row r="71" spans="1:7" s="15" customFormat="1" ht="15">
      <c r="A71" s="11">
        <v>40306</v>
      </c>
      <c r="B71" s="12" t="s">
        <v>157</v>
      </c>
      <c r="C71" s="12" t="s">
        <v>169</v>
      </c>
      <c r="D71" s="13">
        <v>1</v>
      </c>
      <c r="E71" s="13">
        <v>32</v>
      </c>
      <c r="F71" s="14"/>
      <c r="G71" s="14"/>
    </row>
    <row r="72" spans="1:7" s="15" customFormat="1" ht="15">
      <c r="A72" s="11" t="s">
        <v>148</v>
      </c>
      <c r="B72" s="12" t="s">
        <v>101</v>
      </c>
      <c r="C72" s="12" t="s">
        <v>149</v>
      </c>
      <c r="D72" s="13">
        <v>5</v>
      </c>
      <c r="E72" s="13">
        <v>34</v>
      </c>
      <c r="F72" s="14">
        <f>6*225</f>
        <v>1350</v>
      </c>
      <c r="G72" s="14" t="s">
        <v>171</v>
      </c>
    </row>
    <row r="73" spans="1:7" s="15" customFormat="1" ht="15">
      <c r="A73" s="11" t="s">
        <v>172</v>
      </c>
      <c r="B73" s="12" t="s">
        <v>110</v>
      </c>
      <c r="C73" s="12" t="s">
        <v>173</v>
      </c>
      <c r="D73" s="13">
        <v>3</v>
      </c>
      <c r="E73" s="13">
        <v>62</v>
      </c>
      <c r="F73" s="14"/>
      <c r="G73" s="14"/>
    </row>
    <row r="74" spans="1:7" s="15" customFormat="1" ht="15">
      <c r="A74" s="11"/>
      <c r="B74" s="12"/>
      <c r="C74" s="12"/>
      <c r="D74" s="13"/>
      <c r="E74" s="13"/>
      <c r="F74" s="14"/>
      <c r="G74" s="14"/>
    </row>
    <row r="75" spans="1:7" s="15" customFormat="1" ht="15">
      <c r="A75" s="11"/>
      <c r="B75" s="12"/>
      <c r="C75" s="12"/>
      <c r="D75" s="13"/>
      <c r="E75" s="13"/>
      <c r="F75" s="14"/>
      <c r="G75" s="14"/>
    </row>
    <row r="76" spans="1:7" s="15" customFormat="1" ht="15">
      <c r="A76" s="11"/>
      <c r="B76" s="12"/>
      <c r="C76" s="12"/>
      <c r="D76" s="13"/>
      <c r="E76" s="13"/>
      <c r="F76" s="14"/>
      <c r="G76" s="14"/>
    </row>
    <row r="77" spans="1:7" s="15" customFormat="1" ht="15">
      <c r="A77" s="11"/>
      <c r="B77" s="12"/>
      <c r="C77" s="12"/>
      <c r="D77" s="13"/>
      <c r="E77" s="13"/>
      <c r="F77" s="14"/>
      <c r="G77" s="14"/>
    </row>
    <row r="78" spans="1:8" s="15" customFormat="1" ht="15.75" thickBot="1">
      <c r="A78" s="16"/>
      <c r="B78" s="16"/>
      <c r="C78" s="16"/>
      <c r="D78" s="17">
        <f>SUM(D4:D77)</f>
        <v>124</v>
      </c>
      <c r="E78" s="17">
        <f>SUM(E4:E77)</f>
        <v>4433</v>
      </c>
      <c r="F78" s="18">
        <f>SUM(F4:F77)</f>
        <v>11984.92</v>
      </c>
      <c r="G78" s="16"/>
      <c r="H78" s="3" t="s">
        <v>27</v>
      </c>
    </row>
    <row r="79" spans="1:6" s="15" customFormat="1" ht="15">
      <c r="A79" s="6"/>
      <c r="B79" s="6"/>
      <c r="C79" s="3"/>
      <c r="D79" s="3"/>
      <c r="E79" s="3"/>
      <c r="F79" s="4"/>
    </row>
    <row r="80" ht="15">
      <c r="F80" s="3"/>
    </row>
    <row r="81" ht="15">
      <c r="F81" s="3"/>
    </row>
    <row r="82" spans="1:3" ht="15">
      <c r="A82" s="2" t="s">
        <v>12</v>
      </c>
      <c r="B82" s="19"/>
      <c r="C82" s="20"/>
    </row>
    <row r="83" spans="1:6" ht="15.75" thickBot="1">
      <c r="A83" s="7" t="s">
        <v>0</v>
      </c>
      <c r="B83" s="8" t="s">
        <v>13</v>
      </c>
      <c r="C83" s="8" t="s">
        <v>7</v>
      </c>
      <c r="D83" s="8" t="s">
        <v>15</v>
      </c>
      <c r="E83" s="9"/>
      <c r="F83" s="9" t="s">
        <v>6</v>
      </c>
    </row>
    <row r="84" spans="1:6" ht="15">
      <c r="A84" s="11"/>
      <c r="B84" s="12"/>
      <c r="C84" s="12"/>
      <c r="D84" s="13"/>
      <c r="E84" s="13"/>
      <c r="F84" s="21"/>
    </row>
    <row r="85" spans="1:6" ht="15">
      <c r="A85" s="11">
        <v>40275</v>
      </c>
      <c r="B85" s="12" t="s">
        <v>140</v>
      </c>
      <c r="C85" s="12" t="s">
        <v>141</v>
      </c>
      <c r="D85" s="13">
        <v>8</v>
      </c>
      <c r="E85" s="13"/>
      <c r="F85" s="21">
        <v>55</v>
      </c>
    </row>
    <row r="86" spans="1:6" ht="15">
      <c r="A86" s="11"/>
      <c r="B86" s="12"/>
      <c r="C86" s="12"/>
      <c r="D86" s="13"/>
      <c r="E86" s="13"/>
      <c r="F86" s="21"/>
    </row>
    <row r="87" spans="1:8" ht="15.75" thickBot="1">
      <c r="A87" s="22"/>
      <c r="B87" s="22"/>
      <c r="C87" s="22"/>
      <c r="D87" s="22"/>
      <c r="E87" s="22"/>
      <c r="F87" s="23">
        <f>SUM(F85:F86)</f>
        <v>55</v>
      </c>
      <c r="H87" s="3" t="s">
        <v>26</v>
      </c>
    </row>
    <row r="88" ht="15">
      <c r="F88" s="3"/>
    </row>
    <row r="89" ht="15">
      <c r="F89" s="3"/>
    </row>
    <row r="90" ht="15">
      <c r="F90" s="3"/>
    </row>
    <row r="91" ht="15">
      <c r="F91" s="3"/>
    </row>
    <row r="92" spans="1:3" ht="15">
      <c r="A92" s="2" t="s">
        <v>10</v>
      </c>
      <c r="B92" s="24"/>
      <c r="C92" s="20"/>
    </row>
    <row r="93" spans="1:6" ht="15.75" thickBot="1">
      <c r="A93" s="7" t="s">
        <v>0</v>
      </c>
      <c r="B93" s="8" t="s">
        <v>14</v>
      </c>
      <c r="C93" s="8" t="s">
        <v>7</v>
      </c>
      <c r="D93" s="8" t="s">
        <v>8</v>
      </c>
      <c r="E93" s="9"/>
      <c r="F93" s="9" t="s">
        <v>6</v>
      </c>
    </row>
    <row r="94" spans="1:6" ht="15">
      <c r="A94" s="25"/>
      <c r="B94" s="26"/>
      <c r="C94" s="26"/>
      <c r="D94" s="27"/>
      <c r="E94" s="27"/>
      <c r="F94" s="28"/>
    </row>
    <row r="95" spans="1:6" ht="15">
      <c r="A95" s="25">
        <v>40189</v>
      </c>
      <c r="B95" s="26" t="s">
        <v>64</v>
      </c>
      <c r="C95" s="26" t="s">
        <v>65</v>
      </c>
      <c r="D95" s="27"/>
      <c r="E95" s="27"/>
      <c r="F95" s="28">
        <v>5</v>
      </c>
    </row>
    <row r="96" spans="1:6" ht="15">
      <c r="A96" s="25">
        <v>409094</v>
      </c>
      <c r="B96" s="26" t="s">
        <v>70</v>
      </c>
      <c r="C96" s="26" t="s">
        <v>62</v>
      </c>
      <c r="D96" s="27"/>
      <c r="E96" s="27"/>
      <c r="F96" s="28">
        <v>100</v>
      </c>
    </row>
    <row r="97" spans="1:6" ht="15">
      <c r="A97" s="25">
        <v>40220</v>
      </c>
      <c r="B97" s="26" t="s">
        <v>97</v>
      </c>
      <c r="C97" s="26" t="s">
        <v>98</v>
      </c>
      <c r="D97" s="27">
        <v>1411</v>
      </c>
      <c r="E97" s="27"/>
      <c r="F97" s="28">
        <v>45</v>
      </c>
    </row>
    <row r="98" spans="1:6" ht="15">
      <c r="A98" s="25"/>
      <c r="B98" s="26"/>
      <c r="C98" s="26"/>
      <c r="D98" s="29"/>
      <c r="E98" s="29"/>
      <c r="F98" s="30"/>
    </row>
    <row r="99" spans="1:8" ht="15.75" thickBot="1">
      <c r="A99" s="31"/>
      <c r="B99" s="31"/>
      <c r="C99" s="31"/>
      <c r="D99" s="31"/>
      <c r="E99" s="31"/>
      <c r="F99" s="32">
        <f>SUM(F94:F98)</f>
        <v>150</v>
      </c>
      <c r="H99" s="3" t="s">
        <v>26</v>
      </c>
    </row>
    <row r="100" ht="15">
      <c r="F100" s="3"/>
    </row>
    <row r="101" ht="15">
      <c r="F101" s="3"/>
    </row>
    <row r="103" spans="1:3" ht="15">
      <c r="A103" s="2" t="s">
        <v>16</v>
      </c>
      <c r="B103" s="24"/>
      <c r="C103" s="20"/>
    </row>
    <row r="104" spans="1:6" ht="15.75" thickBot="1">
      <c r="A104" s="7" t="s">
        <v>0</v>
      </c>
      <c r="B104" s="8" t="s">
        <v>9</v>
      </c>
      <c r="C104" s="8" t="s">
        <v>7</v>
      </c>
      <c r="D104" s="8" t="s">
        <v>8</v>
      </c>
      <c r="E104" s="9"/>
      <c r="F104" s="9" t="s">
        <v>6</v>
      </c>
    </row>
    <row r="105" spans="1:6" ht="15">
      <c r="A105" s="25"/>
      <c r="B105" s="33"/>
      <c r="C105" s="33"/>
      <c r="D105" s="34"/>
      <c r="E105" s="34"/>
      <c r="F105" s="35"/>
    </row>
    <row r="106" spans="1:6" ht="15">
      <c r="A106" s="25">
        <v>39839</v>
      </c>
      <c r="B106" s="33" t="s">
        <v>72</v>
      </c>
      <c r="C106" s="33" t="s">
        <v>73</v>
      </c>
      <c r="D106" s="34"/>
      <c r="E106" s="34"/>
      <c r="F106" s="35">
        <v>19.95</v>
      </c>
    </row>
    <row r="107" spans="1:6" ht="15">
      <c r="A107" s="25"/>
      <c r="B107" s="33"/>
      <c r="C107" s="33"/>
      <c r="D107" s="34"/>
      <c r="E107" s="34"/>
      <c r="F107" s="35"/>
    </row>
    <row r="108" spans="1:8" ht="15.75" thickBot="1">
      <c r="A108" s="22"/>
      <c r="B108" s="22"/>
      <c r="C108" s="22"/>
      <c r="D108" s="22"/>
      <c r="E108" s="22"/>
      <c r="F108" s="36">
        <f>SUM(F107:F107)</f>
        <v>0</v>
      </c>
      <c r="H108" s="3" t="s">
        <v>26</v>
      </c>
    </row>
    <row r="112" spans="1:3" ht="15">
      <c r="A112" s="2" t="s">
        <v>11</v>
      </c>
      <c r="B112" s="24"/>
      <c r="C112" s="20"/>
    </row>
    <row r="113" spans="1:6" ht="15.75" thickBot="1">
      <c r="A113" s="7" t="s">
        <v>0</v>
      </c>
      <c r="B113" s="8" t="s">
        <v>9</v>
      </c>
      <c r="C113" s="8" t="s">
        <v>7</v>
      </c>
      <c r="D113" s="8" t="s">
        <v>8</v>
      </c>
      <c r="E113" s="9"/>
      <c r="F113" s="9" t="s">
        <v>6</v>
      </c>
    </row>
    <row r="114" spans="1:6" ht="15">
      <c r="A114" s="25"/>
      <c r="B114" s="26"/>
      <c r="C114" s="26"/>
      <c r="D114" s="27"/>
      <c r="E114" s="27"/>
      <c r="F114" s="28"/>
    </row>
    <row r="115" spans="1:6" ht="15">
      <c r="A115" s="25">
        <v>40308</v>
      </c>
      <c r="B115" s="26" t="s">
        <v>170</v>
      </c>
      <c r="C115" s="26" t="s">
        <v>65</v>
      </c>
      <c r="D115" s="27"/>
      <c r="E115" s="27"/>
      <c r="F115" s="28">
        <v>12.18</v>
      </c>
    </row>
    <row r="116" spans="1:6" ht="15">
      <c r="A116" s="25"/>
      <c r="B116" s="26"/>
      <c r="C116" s="26"/>
      <c r="D116" s="27"/>
      <c r="E116" s="27"/>
      <c r="F116" s="28"/>
    </row>
    <row r="117" spans="1:8" ht="15">
      <c r="A117" s="25"/>
      <c r="B117" s="25"/>
      <c r="C117" s="25"/>
      <c r="D117" s="25" t="s">
        <v>24</v>
      </c>
      <c r="E117" s="25"/>
      <c r="F117" s="28">
        <f>D78*G117</f>
        <v>62</v>
      </c>
      <c r="G117" s="37">
        <v>0.5</v>
      </c>
      <c r="H117" s="3" t="s">
        <v>17</v>
      </c>
    </row>
    <row r="118" spans="1:6" ht="15">
      <c r="A118" s="25"/>
      <c r="B118" s="26"/>
      <c r="C118" s="26"/>
      <c r="D118" s="27"/>
      <c r="E118" s="27"/>
      <c r="F118" s="28"/>
    </row>
    <row r="119" spans="1:8" ht="15.75" thickBot="1">
      <c r="A119" s="38"/>
      <c r="B119" s="38"/>
      <c r="C119" s="38"/>
      <c r="D119" s="38"/>
      <c r="E119" s="38"/>
      <c r="F119" s="39">
        <f>SUM(F115:F117)</f>
        <v>74.18</v>
      </c>
      <c r="H119" s="3" t="s">
        <v>26</v>
      </c>
    </row>
    <row r="123" spans="2:3" ht="15">
      <c r="B123" s="3" t="s">
        <v>28</v>
      </c>
      <c r="C123" s="48" t="s">
        <v>60</v>
      </c>
    </row>
    <row r="124" spans="1:6" ht="15">
      <c r="A124" s="2" t="s">
        <v>18</v>
      </c>
      <c r="B124" s="24"/>
      <c r="C124" s="20"/>
      <c r="D124" s="3" t="s">
        <v>23</v>
      </c>
      <c r="F124" s="3"/>
    </row>
    <row r="125" spans="1:14" ht="15.75" thickBot="1">
      <c r="A125" s="40" t="s">
        <v>32</v>
      </c>
      <c r="B125" s="41" t="s">
        <v>1</v>
      </c>
      <c r="C125" s="41" t="s">
        <v>19</v>
      </c>
      <c r="D125" s="41" t="s">
        <v>44</v>
      </c>
      <c r="E125" s="41" t="s">
        <v>34</v>
      </c>
      <c r="F125" s="41" t="s">
        <v>35</v>
      </c>
      <c r="G125" s="41" t="s">
        <v>41</v>
      </c>
      <c r="H125" s="41" t="s">
        <v>33</v>
      </c>
      <c r="I125" s="41" t="s">
        <v>36</v>
      </c>
      <c r="J125" s="41" t="s">
        <v>37</v>
      </c>
      <c r="K125" s="41" t="s">
        <v>38</v>
      </c>
      <c r="L125" s="41" t="s">
        <v>39</v>
      </c>
      <c r="M125" s="41" t="s">
        <v>40</v>
      </c>
      <c r="N125" s="41" t="s">
        <v>42</v>
      </c>
    </row>
    <row r="126" spans="1:14" ht="15">
      <c r="A126" s="11"/>
      <c r="B126" s="12"/>
      <c r="C126" s="12"/>
      <c r="D126" s="42"/>
      <c r="E126" s="43"/>
      <c r="F126" s="43"/>
      <c r="G126" s="43"/>
      <c r="H126" s="43"/>
      <c r="I126" s="43"/>
      <c r="J126" s="43"/>
      <c r="K126" s="43"/>
      <c r="L126" s="43"/>
      <c r="M126" s="43"/>
      <c r="N126" s="42"/>
    </row>
    <row r="127" spans="1:14" ht="15">
      <c r="A127" s="11" t="s">
        <v>79</v>
      </c>
      <c r="B127" s="12" t="s">
        <v>48</v>
      </c>
      <c r="C127" s="12" t="s">
        <v>49</v>
      </c>
      <c r="D127" s="42">
        <v>5</v>
      </c>
      <c r="E127" s="43">
        <v>71</v>
      </c>
      <c r="F127" s="43">
        <f aca="true" t="shared" si="0" ref="F127:F139">(D127-0.5)*E127</f>
        <v>319.5</v>
      </c>
      <c r="G127" s="43">
        <v>105.23</v>
      </c>
      <c r="H127" s="43">
        <v>0</v>
      </c>
      <c r="I127" s="43">
        <v>0</v>
      </c>
      <c r="J127" s="43">
        <v>68.18</v>
      </c>
      <c r="K127" s="43">
        <v>10.5</v>
      </c>
      <c r="L127" s="43">
        <v>0</v>
      </c>
      <c r="M127" s="44">
        <v>0</v>
      </c>
      <c r="N127" s="42" t="s">
        <v>96</v>
      </c>
    </row>
    <row r="128" spans="1:14" ht="15">
      <c r="A128" s="11" t="s">
        <v>81</v>
      </c>
      <c r="B128" s="12" t="s">
        <v>82</v>
      </c>
      <c r="C128" s="12" t="s">
        <v>83</v>
      </c>
      <c r="D128" s="42">
        <v>4</v>
      </c>
      <c r="E128" s="43">
        <v>46</v>
      </c>
      <c r="F128" s="43">
        <f t="shared" si="0"/>
        <v>161</v>
      </c>
      <c r="G128" s="43">
        <v>116.67</v>
      </c>
      <c r="H128" s="43">
        <v>223.3</v>
      </c>
      <c r="I128" s="43">
        <v>20</v>
      </c>
      <c r="J128" s="43">
        <v>20</v>
      </c>
      <c r="K128" s="43">
        <v>13.33</v>
      </c>
      <c r="L128" s="43">
        <v>0</v>
      </c>
      <c r="M128" s="44">
        <v>0</v>
      </c>
      <c r="N128" s="42" t="s">
        <v>115</v>
      </c>
    </row>
    <row r="129" spans="1:14" ht="15">
      <c r="A129" s="11" t="s">
        <v>86</v>
      </c>
      <c r="B129" s="12" t="s">
        <v>84</v>
      </c>
      <c r="C129" s="12" t="s">
        <v>85</v>
      </c>
      <c r="D129" s="42">
        <v>3</v>
      </c>
      <c r="E129" s="43">
        <v>71</v>
      </c>
      <c r="F129" s="43">
        <f t="shared" si="0"/>
        <v>177.5</v>
      </c>
      <c r="G129" s="43">
        <v>139.05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4">
        <v>0</v>
      </c>
      <c r="N129" s="42"/>
    </row>
    <row r="130" spans="1:14" ht="15">
      <c r="A130" s="11" t="s">
        <v>87</v>
      </c>
      <c r="B130" s="12" t="s">
        <v>88</v>
      </c>
      <c r="C130" s="12" t="s">
        <v>89</v>
      </c>
      <c r="D130" s="42">
        <v>4</v>
      </c>
      <c r="E130" s="43">
        <v>71</v>
      </c>
      <c r="F130" s="43">
        <f t="shared" si="0"/>
        <v>248.5</v>
      </c>
      <c r="G130" s="43">
        <v>0</v>
      </c>
      <c r="H130" s="43">
        <v>0</v>
      </c>
      <c r="I130" s="43">
        <v>15</v>
      </c>
      <c r="J130" s="43">
        <v>51</v>
      </c>
      <c r="K130" s="43">
        <v>12</v>
      </c>
      <c r="L130" s="43">
        <v>1</v>
      </c>
      <c r="M130" s="44">
        <v>0</v>
      </c>
      <c r="N130" s="42" t="s">
        <v>114</v>
      </c>
    </row>
    <row r="131" spans="1:14" ht="15">
      <c r="A131" s="11" t="s">
        <v>117</v>
      </c>
      <c r="B131" s="12" t="s">
        <v>84</v>
      </c>
      <c r="C131" s="12" t="s">
        <v>90</v>
      </c>
      <c r="D131" s="42">
        <v>2</v>
      </c>
      <c r="E131" s="43">
        <v>71</v>
      </c>
      <c r="F131" s="43">
        <f t="shared" si="0"/>
        <v>106.5</v>
      </c>
      <c r="G131" s="43">
        <v>53.64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4">
        <v>0</v>
      </c>
      <c r="N131" s="42"/>
    </row>
    <row r="132" spans="1:14" ht="15">
      <c r="A132" s="11" t="s">
        <v>91</v>
      </c>
      <c r="B132" s="12" t="s">
        <v>88</v>
      </c>
      <c r="C132" s="12" t="s">
        <v>89</v>
      </c>
      <c r="D132" s="42">
        <v>6</v>
      </c>
      <c r="E132" s="43">
        <v>71</v>
      </c>
      <c r="F132" s="43">
        <f t="shared" si="0"/>
        <v>390.5</v>
      </c>
      <c r="G132" s="43">
        <v>0</v>
      </c>
      <c r="H132" s="43">
        <v>0</v>
      </c>
      <c r="I132" s="43">
        <v>1.5</v>
      </c>
      <c r="J132" s="43">
        <v>38.5</v>
      </c>
      <c r="K132" s="43">
        <v>12.5</v>
      </c>
      <c r="L132" s="43">
        <v>0</v>
      </c>
      <c r="M132" s="44">
        <v>0</v>
      </c>
      <c r="N132" s="42" t="s">
        <v>128</v>
      </c>
    </row>
    <row r="133" spans="1:14" ht="15">
      <c r="A133" s="11" t="s">
        <v>92</v>
      </c>
      <c r="B133" s="12" t="s">
        <v>93</v>
      </c>
      <c r="C133" s="12" t="s">
        <v>94</v>
      </c>
      <c r="D133" s="42">
        <v>7</v>
      </c>
      <c r="E133" s="43">
        <v>85</v>
      </c>
      <c r="F133" s="43">
        <f t="shared" si="0"/>
        <v>552.5</v>
      </c>
      <c r="G133" s="43">
        <v>395.32</v>
      </c>
      <c r="H133" s="43">
        <v>610.4</v>
      </c>
      <c r="I133" s="43">
        <v>29</v>
      </c>
      <c r="J133" s="43">
        <v>156.57</v>
      </c>
      <c r="K133" s="43">
        <v>14</v>
      </c>
      <c r="L133" s="43">
        <v>1</v>
      </c>
      <c r="M133" s="44">
        <v>0</v>
      </c>
      <c r="N133" s="42"/>
    </row>
    <row r="134" spans="1:14" ht="15">
      <c r="A134" s="11" t="s">
        <v>136</v>
      </c>
      <c r="B134" s="12" t="s">
        <v>82</v>
      </c>
      <c r="C134" s="12" t="s">
        <v>54</v>
      </c>
      <c r="D134" s="42">
        <v>2</v>
      </c>
      <c r="E134" s="43">
        <v>46</v>
      </c>
      <c r="F134" s="43">
        <f t="shared" si="0"/>
        <v>69</v>
      </c>
      <c r="G134" s="43">
        <v>36.44</v>
      </c>
      <c r="H134" s="43">
        <v>253.3</v>
      </c>
      <c r="I134" s="43">
        <v>10</v>
      </c>
      <c r="J134" s="43">
        <v>32.09</v>
      </c>
      <c r="K134" s="43">
        <v>10.02</v>
      </c>
      <c r="L134" s="43">
        <v>0</v>
      </c>
      <c r="M134" s="44">
        <v>0</v>
      </c>
      <c r="N134" s="42"/>
    </row>
    <row r="135" spans="1:14" ht="15">
      <c r="A135" s="11" t="s">
        <v>142</v>
      </c>
      <c r="B135" s="12" t="s">
        <v>137</v>
      </c>
      <c r="C135" s="12" t="s">
        <v>54</v>
      </c>
      <c r="D135" s="42">
        <v>3</v>
      </c>
      <c r="E135" s="43">
        <v>61</v>
      </c>
      <c r="F135" s="43">
        <f t="shared" si="0"/>
        <v>152.5</v>
      </c>
      <c r="G135" s="43">
        <f>190.36-J135</f>
        <v>152.46</v>
      </c>
      <c r="H135" s="43">
        <v>533.8</v>
      </c>
      <c r="I135" s="43">
        <v>15</v>
      </c>
      <c r="J135" s="43">
        <v>37.9</v>
      </c>
      <c r="K135" s="43">
        <v>6</v>
      </c>
      <c r="L135" s="43">
        <v>0</v>
      </c>
      <c r="M135" s="44">
        <v>0</v>
      </c>
      <c r="N135" s="42"/>
    </row>
    <row r="136" spans="1:14" ht="15">
      <c r="A136" s="11" t="s">
        <v>145</v>
      </c>
      <c r="B136" s="12" t="s">
        <v>144</v>
      </c>
      <c r="C136" s="12" t="s">
        <v>47</v>
      </c>
      <c r="D136" s="42">
        <v>3</v>
      </c>
      <c r="E136" s="43">
        <v>56</v>
      </c>
      <c r="F136" s="43">
        <f t="shared" si="0"/>
        <v>140</v>
      </c>
      <c r="G136" s="43">
        <v>47.31</v>
      </c>
      <c r="H136" s="43">
        <v>0</v>
      </c>
      <c r="I136" s="43">
        <v>10</v>
      </c>
      <c r="J136" s="43">
        <v>65</v>
      </c>
      <c r="K136" s="43">
        <v>6.25</v>
      </c>
      <c r="L136" s="43">
        <v>0</v>
      </c>
      <c r="M136" s="44">
        <v>0</v>
      </c>
      <c r="N136" s="42"/>
    </row>
    <row r="137" spans="1:14" ht="15">
      <c r="A137" s="11" t="s">
        <v>147</v>
      </c>
      <c r="B137" s="12" t="s">
        <v>146</v>
      </c>
      <c r="C137" s="12" t="s">
        <v>47</v>
      </c>
      <c r="D137" s="42">
        <v>3</v>
      </c>
      <c r="E137" s="43">
        <v>51</v>
      </c>
      <c r="F137" s="43">
        <f t="shared" si="0"/>
        <v>127.5</v>
      </c>
      <c r="G137" s="43">
        <v>117.73</v>
      </c>
      <c r="H137" s="43">
        <v>0</v>
      </c>
      <c r="I137" s="43">
        <v>11.5</v>
      </c>
      <c r="J137" s="43">
        <v>59.29</v>
      </c>
      <c r="K137" s="43">
        <v>23</v>
      </c>
      <c r="L137" s="43">
        <v>0</v>
      </c>
      <c r="M137" s="44">
        <v>0</v>
      </c>
      <c r="N137" s="42"/>
    </row>
    <row r="138" spans="1:14" ht="15">
      <c r="A138" s="11" t="s">
        <v>148</v>
      </c>
      <c r="B138" s="12" t="s">
        <v>82</v>
      </c>
      <c r="C138" s="12" t="s">
        <v>149</v>
      </c>
      <c r="D138" s="42">
        <v>6</v>
      </c>
      <c r="E138" s="43">
        <v>56</v>
      </c>
      <c r="F138" s="43">
        <f t="shared" si="0"/>
        <v>308</v>
      </c>
      <c r="G138" s="43">
        <v>0</v>
      </c>
      <c r="H138" s="43">
        <v>235.3</v>
      </c>
      <c r="I138" s="43">
        <v>24</v>
      </c>
      <c r="J138" s="43">
        <v>0</v>
      </c>
      <c r="K138" s="43">
        <v>0</v>
      </c>
      <c r="L138" s="43">
        <v>0</v>
      </c>
      <c r="M138" s="44">
        <v>0</v>
      </c>
      <c r="N138" s="42"/>
    </row>
    <row r="139" spans="1:14" ht="15">
      <c r="A139" s="11" t="s">
        <v>172</v>
      </c>
      <c r="B139" s="12" t="s">
        <v>174</v>
      </c>
      <c r="C139" s="12" t="s">
        <v>175</v>
      </c>
      <c r="D139" s="42">
        <v>3</v>
      </c>
      <c r="E139" s="43">
        <v>56</v>
      </c>
      <c r="F139" s="43">
        <f t="shared" si="0"/>
        <v>140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2"/>
    </row>
    <row r="140" spans="1:14" ht="15">
      <c r="A140" s="11"/>
      <c r="B140" s="12"/>
      <c r="C140" s="12"/>
      <c r="D140" s="42"/>
      <c r="E140" s="43"/>
      <c r="F140" s="43"/>
      <c r="G140" s="43"/>
      <c r="H140" s="43"/>
      <c r="I140" s="43"/>
      <c r="J140" s="43"/>
      <c r="K140" s="43"/>
      <c r="L140" s="43"/>
      <c r="M140" s="44"/>
      <c r="N140" s="42"/>
    </row>
    <row r="141" spans="1:14" ht="15">
      <c r="A141" s="11"/>
      <c r="B141" s="12"/>
      <c r="C141" s="12"/>
      <c r="D141" s="42"/>
      <c r="E141" s="43"/>
      <c r="F141" s="43"/>
      <c r="G141" s="43"/>
      <c r="H141" s="43"/>
      <c r="I141" s="43"/>
      <c r="J141" s="43"/>
      <c r="K141" s="43"/>
      <c r="L141" s="43"/>
      <c r="M141" s="44"/>
      <c r="N141" s="42"/>
    </row>
    <row r="142" spans="1:14" ht="15">
      <c r="A142" s="11"/>
      <c r="B142" s="12"/>
      <c r="C142" s="12"/>
      <c r="D142" s="42"/>
      <c r="E142" s="43"/>
      <c r="F142" s="43"/>
      <c r="G142" s="43"/>
      <c r="H142" s="43"/>
      <c r="I142" s="43"/>
      <c r="J142" s="43"/>
      <c r="K142" s="43"/>
      <c r="L142" s="43"/>
      <c r="M142" s="44"/>
      <c r="N142" s="42"/>
    </row>
    <row r="143" spans="1:14" ht="15">
      <c r="A143" s="11"/>
      <c r="B143" s="12"/>
      <c r="C143" s="12"/>
      <c r="D143" s="42"/>
      <c r="E143" s="43"/>
      <c r="F143" s="43"/>
      <c r="G143" s="43"/>
      <c r="H143" s="43"/>
      <c r="I143" s="43"/>
      <c r="J143" s="43"/>
      <c r="K143" s="43"/>
      <c r="L143" s="43"/>
      <c r="M143" s="44"/>
      <c r="N143" s="42"/>
    </row>
    <row r="144" spans="1:14" ht="15">
      <c r="A144" s="11"/>
      <c r="B144" s="12"/>
      <c r="C144" s="12"/>
      <c r="D144" s="42"/>
      <c r="E144" s="43"/>
      <c r="F144" s="43"/>
      <c r="G144" s="43"/>
      <c r="H144" s="43"/>
      <c r="I144" s="43"/>
      <c r="J144" s="43"/>
      <c r="K144" s="43"/>
      <c r="L144" s="43"/>
      <c r="M144" s="44"/>
      <c r="N144" s="42"/>
    </row>
    <row r="145" spans="1:14" ht="15.75" thickBot="1">
      <c r="A145" s="40" t="s">
        <v>32</v>
      </c>
      <c r="B145" s="41" t="s">
        <v>1</v>
      </c>
      <c r="C145" s="41" t="s">
        <v>19</v>
      </c>
      <c r="D145" s="41" t="s">
        <v>44</v>
      </c>
      <c r="E145" s="41" t="s">
        <v>34</v>
      </c>
      <c r="F145" s="41" t="s">
        <v>35</v>
      </c>
      <c r="G145" s="41" t="s">
        <v>41</v>
      </c>
      <c r="H145" s="41" t="s">
        <v>33</v>
      </c>
      <c r="I145" s="41" t="s">
        <v>36</v>
      </c>
      <c r="J145" s="41" t="s">
        <v>37</v>
      </c>
      <c r="K145" s="41" t="s">
        <v>38</v>
      </c>
      <c r="L145" s="41" t="s">
        <v>39</v>
      </c>
      <c r="M145" s="41" t="s">
        <v>40</v>
      </c>
      <c r="N145" s="41" t="s">
        <v>42</v>
      </c>
    </row>
    <row r="146" spans="1:14" ht="15">
      <c r="A146" s="11"/>
      <c r="B146" s="12"/>
      <c r="C146" s="12"/>
      <c r="D146" s="42"/>
      <c r="E146" s="43"/>
      <c r="F146" s="43"/>
      <c r="G146" s="43"/>
      <c r="H146" s="43"/>
      <c r="I146" s="43"/>
      <c r="J146" s="43"/>
      <c r="K146" s="43"/>
      <c r="L146" s="43"/>
      <c r="M146" s="43"/>
      <c r="N146" s="42"/>
    </row>
    <row r="147" spans="1:14" ht="15.75" thickBot="1">
      <c r="A147" s="40" t="s">
        <v>43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</row>
    <row r="148" spans="1:14" ht="15">
      <c r="A148" s="11"/>
      <c r="B148" s="12"/>
      <c r="C148" s="12"/>
      <c r="D148" s="42">
        <f>SUM(D126:D146)</f>
        <v>51</v>
      </c>
      <c r="E148" s="44"/>
      <c r="F148" s="44">
        <f aca="true" t="shared" si="1" ref="F148:N148">SUM(F126:F146)</f>
        <v>2893</v>
      </c>
      <c r="G148" s="44">
        <f t="shared" si="1"/>
        <v>1163.8500000000001</v>
      </c>
      <c r="H148" s="44">
        <f t="shared" si="1"/>
        <v>1856.1</v>
      </c>
      <c r="I148" s="44">
        <f t="shared" si="1"/>
        <v>136</v>
      </c>
      <c r="J148" s="44">
        <f t="shared" si="1"/>
        <v>528.53</v>
      </c>
      <c r="K148" s="44">
        <f t="shared" si="1"/>
        <v>107.6</v>
      </c>
      <c r="L148" s="44">
        <f t="shared" si="1"/>
        <v>2</v>
      </c>
      <c r="M148" s="44">
        <f t="shared" si="1"/>
        <v>0</v>
      </c>
      <c r="N148" s="44">
        <f t="shared" si="1"/>
        <v>0</v>
      </c>
    </row>
    <row r="149" spans="1:14" ht="15.75" thickBot="1">
      <c r="A149" s="40" t="s">
        <v>32</v>
      </c>
      <c r="B149" s="41" t="s">
        <v>1</v>
      </c>
      <c r="C149" s="41" t="s">
        <v>19</v>
      </c>
      <c r="D149" s="41" t="s">
        <v>22</v>
      </c>
      <c r="E149" s="41" t="s">
        <v>34</v>
      </c>
      <c r="F149" s="41" t="s">
        <v>35</v>
      </c>
      <c r="G149" s="41" t="s">
        <v>41</v>
      </c>
      <c r="H149" s="41" t="s">
        <v>33</v>
      </c>
      <c r="I149" s="41" t="s">
        <v>36</v>
      </c>
      <c r="J149" s="41" t="s">
        <v>37</v>
      </c>
      <c r="K149" s="41" t="s">
        <v>38</v>
      </c>
      <c r="L149" s="41" t="s">
        <v>39</v>
      </c>
      <c r="M149" s="41" t="s">
        <v>40</v>
      </c>
      <c r="N149" s="41" t="s">
        <v>42</v>
      </c>
    </row>
    <row r="151" spans="1:8" ht="15">
      <c r="A151" s="3" t="s">
        <v>21</v>
      </c>
      <c r="D151" s="4">
        <f>$E$78*E151</f>
        <v>2593.305</v>
      </c>
      <c r="E151" s="45">
        <v>0.585</v>
      </c>
      <c r="F151" s="3" t="s">
        <v>20</v>
      </c>
      <c r="H151" s="3" t="s">
        <v>25</v>
      </c>
    </row>
    <row r="157" spans="1:4" ht="15">
      <c r="A157" s="2" t="s">
        <v>30</v>
      </c>
      <c r="B157" s="24"/>
      <c r="C157" s="24"/>
      <c r="D157" s="24"/>
    </row>
    <row r="158" spans="1:4" ht="15.75" thickBot="1">
      <c r="A158" s="7" t="s">
        <v>0</v>
      </c>
      <c r="B158" s="8" t="s">
        <v>31</v>
      </c>
      <c r="C158" s="8" t="s">
        <v>2</v>
      </c>
      <c r="D158" s="8" t="s">
        <v>6</v>
      </c>
    </row>
    <row r="159" spans="1:4" ht="15">
      <c r="A159" s="11">
        <v>40206</v>
      </c>
      <c r="B159" s="12" t="s">
        <v>62</v>
      </c>
      <c r="C159" s="12" t="s">
        <v>59</v>
      </c>
      <c r="D159" s="46">
        <v>51.03</v>
      </c>
    </row>
    <row r="160" spans="1:4" ht="15">
      <c r="A160" s="11">
        <v>40237</v>
      </c>
      <c r="B160" s="12" t="s">
        <v>95</v>
      </c>
      <c r="C160" s="12" t="s">
        <v>59</v>
      </c>
      <c r="D160" s="46">
        <v>51.03</v>
      </c>
    </row>
    <row r="161" spans="1:4" ht="15">
      <c r="A161" s="11">
        <v>40265</v>
      </c>
      <c r="B161" s="12" t="s">
        <v>95</v>
      </c>
      <c r="C161" s="12" t="s">
        <v>59</v>
      </c>
      <c r="D161" s="46">
        <v>53.9</v>
      </c>
    </row>
    <row r="162" spans="1:4" ht="15">
      <c r="A162" s="11">
        <v>40296</v>
      </c>
      <c r="B162" s="12" t="s">
        <v>62</v>
      </c>
      <c r="C162" s="12" t="s">
        <v>59</v>
      </c>
      <c r="D162" s="46">
        <v>54.03</v>
      </c>
    </row>
    <row r="163" spans="1:4" ht="15">
      <c r="A163" s="11">
        <v>40326</v>
      </c>
      <c r="B163" s="12" t="s">
        <v>62</v>
      </c>
      <c r="C163" s="12" t="s">
        <v>59</v>
      </c>
      <c r="D163" s="46">
        <v>54.03</v>
      </c>
    </row>
    <row r="164" spans="1:4" ht="15">
      <c r="A164" s="11"/>
      <c r="B164" s="12"/>
      <c r="C164" s="12"/>
      <c r="D164" s="46"/>
    </row>
    <row r="165" spans="1:4" ht="15">
      <c r="A165" s="11"/>
      <c r="B165" s="12"/>
      <c r="C165" s="12"/>
      <c r="D165" s="46"/>
    </row>
    <row r="166" spans="1:4" ht="15">
      <c r="A166" s="11"/>
      <c r="B166" s="12"/>
      <c r="C166" s="12"/>
      <c r="D166" s="46"/>
    </row>
    <row r="167" spans="1:4" ht="15">
      <c r="A167" s="11"/>
      <c r="B167" s="12"/>
      <c r="C167" s="12"/>
      <c r="D167" s="46"/>
    </row>
    <row r="168" spans="1:4" ht="15.75" thickBot="1">
      <c r="A168" s="31"/>
      <c r="B168" s="31"/>
      <c r="C168" s="31"/>
      <c r="D168" s="47">
        <f>SUM(D159:D167)</f>
        <v>264.02</v>
      </c>
    </row>
    <row r="169" ht="15">
      <c r="C169" s="37"/>
    </row>
    <row r="170" ht="15">
      <c r="C170" s="37"/>
    </row>
    <row r="171" ht="15">
      <c r="C171" s="37"/>
    </row>
    <row r="172" ht="15">
      <c r="C172" s="37"/>
    </row>
  </sheetData>
  <sheetProtection/>
  <hyperlinks>
    <hyperlink ref="C123" r:id="rId1" display="http://www.gsa.gov/Portal/gsa/ep/contentView.do?contentType=GSA_BASIC&amp;contentId=17943"/>
  </hyperlinks>
  <printOptions/>
  <pageMargins left="0.75" right="0.75" top="1" bottom="1" header="0.5" footer="0.5"/>
  <pageSetup horizontalDpi="300" verticalDpi="300" orientation="portrait" scale="73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L. Marcialis</dc:creator>
  <cp:keywords/>
  <dc:description/>
  <cp:lastModifiedBy>Robert L. Marcialis</cp:lastModifiedBy>
  <cp:lastPrinted>2008-09-09T03:17:20Z</cp:lastPrinted>
  <dcterms:created xsi:type="dcterms:W3CDTF">1998-02-17T20:33:56Z</dcterms:created>
  <dcterms:modified xsi:type="dcterms:W3CDTF">2010-05-30T17:22:30Z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